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G:\PROJEKTI\DRSI\KOLE Lenart - Sv. Ana - Trate\Razpis izvajalec\"/>
    </mc:Choice>
  </mc:AlternateContent>
  <xr:revisionPtr revIDLastSave="0" documentId="8_{9CFF349D-0C7A-46EB-A037-61936006D744}" xr6:coauthVersionLast="47" xr6:coauthVersionMax="47" xr10:uidLastSave="{00000000-0000-0000-0000-000000000000}"/>
  <bookViews>
    <workbookView xWindow="2604" yWindow="528" windowWidth="20424" windowHeight="11796" tabRatio="831" xr2:uid="{00000000-000D-0000-FFFF-FFFF00000000}"/>
  </bookViews>
  <sheets>
    <sheet name="SKUPNA REKAPITULACIJA" sheetId="18" r:id="rId1"/>
    <sheet name="Monitoring_splošno" sheetId="32" r:id="rId2"/>
    <sheet name="Skupaj odsek 1-2_Lenart" sheetId="7" r:id="rId3"/>
    <sheet name="Odsek 1-2_Kol_P_občina Lenart" sheetId="16" r:id="rId4"/>
    <sheet name="Odsek 1-2_Most D1_D2_Lenart" sheetId="24" r:id="rId5"/>
    <sheet name="Odsek 1-2_JR Lenart" sheetId="25" r:id="rId6"/>
    <sheet name="Odsek 1- 2 občina Sv Ana_Kol_P" sheetId="17" r:id="rId7"/>
    <sheet name="Trasa 11- Sv Ana_SKUPAJ)" sheetId="27" r:id="rId8"/>
    <sheet name="Trasa 11- Sv Ana_Kol_P" sheetId="28" r:id="rId9"/>
    <sheet name="Trasa_11_Most D5_Sv_Ana" sheetId="29" r:id="rId10"/>
    <sheet name="Trasa 11 - Šentilj_Kol_P" sheetId="30" r:id="rId11"/>
    <sheet name="JR_Trasa 11_Šentilj" sheetId="31" r:id="rId12"/>
  </sheets>
  <externalReferences>
    <externalReference r:id="rId13"/>
  </externalReferences>
  <definedNames>
    <definedName name="_pr01">#REF!</definedName>
    <definedName name="_pr02">#REF!</definedName>
    <definedName name="_pr03">#REF!</definedName>
    <definedName name="_pr04">#REF!</definedName>
    <definedName name="_pr05">#REF!</definedName>
    <definedName name="_pr06">#REF!</definedName>
    <definedName name="_pr08">#REF!</definedName>
    <definedName name="_pr09">#REF!</definedName>
    <definedName name="_pr10">#REF!</definedName>
    <definedName name="_pr11">#REF!</definedName>
    <definedName name="moni" localSheetId="1">#REF!</definedName>
    <definedName name="SK_GRADBENA">#REF!</definedName>
    <definedName name="sk_IZOLACIJA">#REF!</definedName>
    <definedName name="SK_ODVODNJAVANJE">#REF!</definedName>
    <definedName name="SK_OPREMA">#REF!</definedName>
    <definedName name="SK_PLESKARSKA">#REF!</definedName>
    <definedName name="SK_PRIPRAVA">#REF!</definedName>
    <definedName name="SK_R">#REF!</definedName>
    <definedName name="SK_RAZNO">#REF!</definedName>
    <definedName name="sk_sanacija">#REF!</definedName>
    <definedName name="SK_TUJE">#REF!</definedName>
    <definedName name="sk_VOZISCNE">#REF!</definedName>
    <definedName name="sk_VOZIŠČNE">#REF!</definedName>
    <definedName name="SK_ZEMELJSKA">#REF!</definedName>
    <definedName name="sk_ZIDARSKA">#REF!</definedName>
    <definedName name="_xlnm.Print_Titles" localSheetId="2">'Skupaj odsek 1-2_Lenart'!$43:$43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1" i="18" l="1"/>
  <c r="H11" i="18"/>
  <c r="G11" i="18"/>
  <c r="G47" i="25"/>
  <c r="H5" i="29"/>
  <c r="G5" i="29"/>
  <c r="H23" i="27"/>
  <c r="H20" i="27"/>
  <c r="H17" i="27"/>
  <c r="H14" i="27"/>
  <c r="H11" i="27"/>
  <c r="I8" i="27"/>
  <c r="H8" i="27"/>
  <c r="G23" i="27"/>
  <c r="G20" i="27"/>
  <c r="G17" i="27"/>
  <c r="G14" i="27"/>
  <c r="G8" i="27"/>
  <c r="G11" i="27"/>
  <c r="M153" i="28"/>
  <c r="I102" i="30"/>
  <c r="I153" i="28"/>
  <c r="G51" i="28"/>
  <c r="G47" i="28"/>
  <c r="H107" i="25"/>
  <c r="H99" i="25"/>
  <c r="H120" i="24"/>
  <c r="H118" i="24"/>
  <c r="H116" i="24"/>
  <c r="G116" i="24"/>
  <c r="F53" i="24"/>
  <c r="F42" i="24"/>
  <c r="F40" i="24"/>
  <c r="G49" i="31"/>
  <c r="G44" i="31"/>
  <c r="G36" i="31"/>
  <c r="G37" i="31"/>
  <c r="G38" i="31"/>
  <c r="H38" i="31" s="1"/>
  <c r="G39" i="31"/>
  <c r="G40" i="31"/>
  <c r="G41" i="31"/>
  <c r="G42" i="31"/>
  <c r="H42" i="31" s="1"/>
  <c r="G35" i="31"/>
  <c r="G29" i="31"/>
  <c r="G19" i="31"/>
  <c r="G20" i="31"/>
  <c r="G21" i="31"/>
  <c r="G22" i="31"/>
  <c r="H22" i="31" s="1"/>
  <c r="G23" i="31"/>
  <c r="G24" i="31"/>
  <c r="G25" i="31"/>
  <c r="G26" i="31"/>
  <c r="G18" i="31"/>
  <c r="G9" i="31"/>
  <c r="G10" i="31"/>
  <c r="G11" i="31"/>
  <c r="G12" i="31"/>
  <c r="H12" i="31" s="1"/>
  <c r="G8" i="31"/>
  <c r="G14" i="31" s="1"/>
  <c r="G51" i="31" s="1"/>
  <c r="G53" i="31" s="1"/>
  <c r="G329" i="30"/>
  <c r="G330" i="30"/>
  <c r="H330" i="30" s="1"/>
  <c r="G331" i="30"/>
  <c r="G332" i="30"/>
  <c r="G333" i="30"/>
  <c r="G334" i="30"/>
  <c r="G328" i="30"/>
  <c r="G323" i="30"/>
  <c r="G261" i="30"/>
  <c r="G262" i="30"/>
  <c r="G263" i="30"/>
  <c r="G264" i="30"/>
  <c r="G265" i="30"/>
  <c r="G266" i="30"/>
  <c r="G267" i="30"/>
  <c r="G268" i="30"/>
  <c r="G269" i="30"/>
  <c r="G270" i="30"/>
  <c r="G271" i="30"/>
  <c r="G272" i="30"/>
  <c r="H272" i="30" s="1"/>
  <c r="G273" i="30"/>
  <c r="G274" i="30"/>
  <c r="G275" i="30"/>
  <c r="G276" i="30"/>
  <c r="H276" i="30" s="1"/>
  <c r="G277" i="30"/>
  <c r="G278" i="30"/>
  <c r="G279" i="30"/>
  <c r="G280" i="30"/>
  <c r="H280" i="30" s="1"/>
  <c r="G281" i="30"/>
  <c r="G282" i="30"/>
  <c r="G283" i="30"/>
  <c r="G284" i="30"/>
  <c r="G285" i="30"/>
  <c r="G286" i="30"/>
  <c r="G287" i="30"/>
  <c r="G288" i="30"/>
  <c r="G289" i="30"/>
  <c r="G290" i="30"/>
  <c r="G291" i="30"/>
  <c r="G292" i="30"/>
  <c r="G293" i="30"/>
  <c r="G294" i="30"/>
  <c r="G295" i="30"/>
  <c r="G296" i="30"/>
  <c r="G297" i="30"/>
  <c r="G298" i="30"/>
  <c r="G299" i="30"/>
  <c r="G300" i="30"/>
  <c r="G301" i="30"/>
  <c r="G302" i="30"/>
  <c r="G303" i="30"/>
  <c r="G304" i="30"/>
  <c r="G305" i="30"/>
  <c r="G306" i="30"/>
  <c r="G307" i="30"/>
  <c r="G308" i="30"/>
  <c r="G309" i="30"/>
  <c r="G310" i="30"/>
  <c r="G311" i="30"/>
  <c r="G312" i="30"/>
  <c r="G313" i="30"/>
  <c r="G314" i="30"/>
  <c r="G315" i="30"/>
  <c r="G316" i="30"/>
  <c r="G317" i="30"/>
  <c r="G318" i="30"/>
  <c r="G319" i="30"/>
  <c r="G320" i="30"/>
  <c r="G321" i="30"/>
  <c r="G260" i="30"/>
  <c r="G256" i="30"/>
  <c r="G183" i="30"/>
  <c r="G184" i="30"/>
  <c r="G185" i="30"/>
  <c r="G186" i="30"/>
  <c r="G187" i="30"/>
  <c r="G188" i="30"/>
  <c r="G189" i="30"/>
  <c r="G190" i="30"/>
  <c r="G191" i="30"/>
  <c r="G192" i="30"/>
  <c r="G193" i="30"/>
  <c r="G194" i="30"/>
  <c r="H194" i="30" s="1"/>
  <c r="G195" i="30"/>
  <c r="G196" i="30"/>
  <c r="G197" i="30"/>
  <c r="G198" i="30"/>
  <c r="G199" i="30"/>
  <c r="G200" i="30"/>
  <c r="G201" i="30"/>
  <c r="G202" i="30"/>
  <c r="G203" i="30"/>
  <c r="G204" i="30"/>
  <c r="G205" i="30"/>
  <c r="G206" i="30"/>
  <c r="G207" i="30"/>
  <c r="G208" i="30"/>
  <c r="G209" i="30"/>
  <c r="G210" i="30"/>
  <c r="G211" i="30"/>
  <c r="G212" i="30"/>
  <c r="G213" i="30"/>
  <c r="G214" i="30"/>
  <c r="H214" i="30" s="1"/>
  <c r="G215" i="30"/>
  <c r="G216" i="30"/>
  <c r="G217" i="30"/>
  <c r="G218" i="30"/>
  <c r="H218" i="30" s="1"/>
  <c r="G219" i="30"/>
  <c r="G220" i="30"/>
  <c r="G221" i="30"/>
  <c r="G222" i="30"/>
  <c r="G223" i="30"/>
  <c r="G224" i="30"/>
  <c r="G225" i="30"/>
  <c r="G226" i="30"/>
  <c r="G227" i="30"/>
  <c r="G228" i="30"/>
  <c r="G229" i="30"/>
  <c r="G230" i="30"/>
  <c r="H230" i="30" s="1"/>
  <c r="G231" i="30"/>
  <c r="G232" i="30"/>
  <c r="G233" i="30"/>
  <c r="G234" i="30"/>
  <c r="G235" i="30"/>
  <c r="G236" i="30"/>
  <c r="G237" i="30"/>
  <c r="G238" i="30"/>
  <c r="G239" i="30"/>
  <c r="G240" i="30"/>
  <c r="G241" i="30"/>
  <c r="G242" i="30"/>
  <c r="G243" i="30"/>
  <c r="G244" i="30"/>
  <c r="G245" i="30"/>
  <c r="G246" i="30"/>
  <c r="G247" i="30"/>
  <c r="G248" i="30"/>
  <c r="G249" i="30"/>
  <c r="G250" i="30"/>
  <c r="G251" i="30"/>
  <c r="G252" i="30"/>
  <c r="G253" i="30"/>
  <c r="G254" i="30"/>
  <c r="G182" i="30"/>
  <c r="H182" i="30" s="1"/>
  <c r="G121" i="30"/>
  <c r="G122" i="30"/>
  <c r="H122" i="30" s="1"/>
  <c r="G123" i="30"/>
  <c r="G124" i="30"/>
  <c r="G125" i="30"/>
  <c r="G126" i="30"/>
  <c r="G127" i="30"/>
  <c r="G128" i="30"/>
  <c r="G129" i="30"/>
  <c r="G130" i="30"/>
  <c r="G131" i="30"/>
  <c r="G132" i="30"/>
  <c r="G133" i="30"/>
  <c r="G134" i="30"/>
  <c r="H134" i="30" s="1"/>
  <c r="G135" i="30"/>
  <c r="G136" i="30"/>
  <c r="G137" i="30"/>
  <c r="G138" i="30"/>
  <c r="H138" i="30" s="1"/>
  <c r="G139" i="30"/>
  <c r="G140" i="30"/>
  <c r="G141" i="30"/>
  <c r="G142" i="30"/>
  <c r="G143" i="30"/>
  <c r="G144" i="30"/>
  <c r="G145" i="30"/>
  <c r="G146" i="30"/>
  <c r="H146" i="30" s="1"/>
  <c r="G147" i="30"/>
  <c r="G148" i="30"/>
  <c r="G149" i="30"/>
  <c r="G150" i="30"/>
  <c r="G151" i="30"/>
  <c r="G152" i="30"/>
  <c r="G153" i="30"/>
  <c r="G154" i="30"/>
  <c r="G155" i="30"/>
  <c r="H155" i="30" s="1"/>
  <c r="G156" i="30"/>
  <c r="G157" i="30"/>
  <c r="G158" i="30"/>
  <c r="G159" i="30"/>
  <c r="H159" i="30" s="1"/>
  <c r="G160" i="30"/>
  <c r="G161" i="30"/>
  <c r="G162" i="30"/>
  <c r="G163" i="30"/>
  <c r="G164" i="30"/>
  <c r="G165" i="30"/>
  <c r="G166" i="30"/>
  <c r="G167" i="30"/>
  <c r="G168" i="30"/>
  <c r="G169" i="30"/>
  <c r="G170" i="30"/>
  <c r="G120" i="30"/>
  <c r="G172" i="30" s="1"/>
  <c r="G91" i="30"/>
  <c r="G92" i="30"/>
  <c r="G93" i="30"/>
  <c r="G94" i="30"/>
  <c r="G95" i="30"/>
  <c r="G96" i="30"/>
  <c r="G97" i="30"/>
  <c r="G98" i="30"/>
  <c r="G99" i="30"/>
  <c r="G100" i="30"/>
  <c r="G101" i="30"/>
  <c r="G102" i="30"/>
  <c r="G103" i="30"/>
  <c r="G104" i="30"/>
  <c r="G105" i="30"/>
  <c r="G106" i="30"/>
  <c r="G107" i="30"/>
  <c r="G108" i="30"/>
  <c r="G109" i="30"/>
  <c r="G110" i="30"/>
  <c r="G111" i="30"/>
  <c r="G112" i="30"/>
  <c r="G90" i="30"/>
  <c r="G114" i="30" s="1"/>
  <c r="G41" i="30"/>
  <c r="G42" i="30"/>
  <c r="G43" i="30"/>
  <c r="G44" i="30"/>
  <c r="H44" i="30" s="1"/>
  <c r="G45" i="30"/>
  <c r="G46" i="30"/>
  <c r="G47" i="30"/>
  <c r="G48" i="30"/>
  <c r="G49" i="30"/>
  <c r="G50" i="30"/>
  <c r="G51" i="30"/>
  <c r="G52" i="30"/>
  <c r="H52" i="30" s="1"/>
  <c r="G53" i="30"/>
  <c r="G54" i="30"/>
  <c r="H54" i="30" s="1"/>
  <c r="G5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40" i="30"/>
  <c r="F151" i="29"/>
  <c r="F149" i="29"/>
  <c r="G255" i="28"/>
  <c r="G256" i="28"/>
  <c r="G257" i="28"/>
  <c r="G258" i="28"/>
  <c r="G259" i="28"/>
  <c r="G260" i="28"/>
  <c r="G254" i="28"/>
  <c r="G182" i="28"/>
  <c r="G249" i="28"/>
  <c r="G187" i="28"/>
  <c r="G188" i="28"/>
  <c r="G189" i="28"/>
  <c r="G190" i="28"/>
  <c r="G191" i="28"/>
  <c r="G192" i="28"/>
  <c r="G193" i="28"/>
  <c r="G194" i="28"/>
  <c r="G195" i="28"/>
  <c r="G196" i="28"/>
  <c r="G197" i="28"/>
  <c r="G198" i="28"/>
  <c r="G199" i="28"/>
  <c r="G200" i="28"/>
  <c r="G201" i="28"/>
  <c r="G202" i="28"/>
  <c r="G203" i="28"/>
  <c r="G204" i="28"/>
  <c r="G205" i="28"/>
  <c r="G206" i="28"/>
  <c r="G207" i="28"/>
  <c r="G208" i="28"/>
  <c r="G209" i="28"/>
  <c r="G210" i="28"/>
  <c r="G211" i="28"/>
  <c r="G212" i="28"/>
  <c r="G213" i="28"/>
  <c r="G214" i="28"/>
  <c r="G215" i="28"/>
  <c r="G216" i="28"/>
  <c r="G217" i="28"/>
  <c r="G218" i="28"/>
  <c r="G219" i="28"/>
  <c r="G220" i="28"/>
  <c r="G221" i="28"/>
  <c r="G222" i="28"/>
  <c r="G223" i="28"/>
  <c r="G224" i="28"/>
  <c r="G225" i="28"/>
  <c r="G226" i="28"/>
  <c r="G227" i="28"/>
  <c r="G228" i="28"/>
  <c r="G229" i="28"/>
  <c r="G230" i="28"/>
  <c r="H230" i="28" s="1"/>
  <c r="G231" i="28"/>
  <c r="G232" i="28"/>
  <c r="G233" i="28"/>
  <c r="G234" i="28"/>
  <c r="G235" i="28"/>
  <c r="G236" i="28"/>
  <c r="G237" i="28"/>
  <c r="G238" i="28"/>
  <c r="G239" i="28"/>
  <c r="G240" i="28"/>
  <c r="G241" i="28"/>
  <c r="G242" i="28"/>
  <c r="G243" i="28"/>
  <c r="G244" i="28"/>
  <c r="G245" i="28"/>
  <c r="G246" i="28"/>
  <c r="H246" i="28" s="1"/>
  <c r="G186" i="28"/>
  <c r="G167" i="28"/>
  <c r="G168" i="28"/>
  <c r="G169" i="28"/>
  <c r="G170" i="28"/>
  <c r="G171" i="28"/>
  <c r="G172" i="28"/>
  <c r="G173" i="28"/>
  <c r="G174" i="28"/>
  <c r="G175" i="28"/>
  <c r="G176" i="28"/>
  <c r="G177" i="28"/>
  <c r="G178" i="28"/>
  <c r="G179" i="28"/>
  <c r="G180" i="28"/>
  <c r="G166" i="28"/>
  <c r="G130" i="28"/>
  <c r="G131" i="28"/>
  <c r="G132" i="28"/>
  <c r="G133" i="28"/>
  <c r="G134" i="28"/>
  <c r="G135" i="28"/>
  <c r="G136" i="28"/>
  <c r="G137" i="28"/>
  <c r="G138" i="28"/>
  <c r="G139" i="28"/>
  <c r="G140" i="28"/>
  <c r="G141" i="28"/>
  <c r="G142" i="28"/>
  <c r="G143" i="28"/>
  <c r="G144" i="28"/>
  <c r="G145" i="28"/>
  <c r="H145" i="28" s="1"/>
  <c r="G146" i="28"/>
  <c r="G147" i="28"/>
  <c r="G148" i="28"/>
  <c r="G149" i="28"/>
  <c r="G150" i="28"/>
  <c r="G151" i="28"/>
  <c r="G152" i="28"/>
  <c r="G153" i="28"/>
  <c r="H153" i="28" s="1"/>
  <c r="G154" i="28"/>
  <c r="G155" i="28"/>
  <c r="G129" i="28"/>
  <c r="G100" i="28"/>
  <c r="G101" i="28"/>
  <c r="G102" i="28"/>
  <c r="G103" i="28"/>
  <c r="H103" i="28" s="1"/>
  <c r="G104" i="28"/>
  <c r="G105" i="28"/>
  <c r="G106" i="28"/>
  <c r="G107" i="28"/>
  <c r="G108" i="28"/>
  <c r="G109" i="28"/>
  <c r="G110" i="28"/>
  <c r="G111" i="28"/>
  <c r="G112" i="28"/>
  <c r="G113" i="28"/>
  <c r="G114" i="28"/>
  <c r="G115" i="28"/>
  <c r="G116" i="28"/>
  <c r="G117" i="28"/>
  <c r="G118" i="28"/>
  <c r="G119" i="28"/>
  <c r="H119" i="28" s="1"/>
  <c r="G120" i="28"/>
  <c r="G121" i="28"/>
  <c r="G99" i="28"/>
  <c r="G42" i="28"/>
  <c r="G43" i="28"/>
  <c r="G44" i="28"/>
  <c r="G45" i="28"/>
  <c r="G46" i="28"/>
  <c r="G48" i="28"/>
  <c r="G49" i="28"/>
  <c r="G50" i="28"/>
  <c r="G52" i="28"/>
  <c r="G53" i="28"/>
  <c r="G54" i="28"/>
  <c r="G55" i="28"/>
  <c r="G56" i="28"/>
  <c r="G57" i="28"/>
  <c r="G58" i="28"/>
  <c r="G59" i="28"/>
  <c r="G60" i="28"/>
  <c r="G61" i="28"/>
  <c r="G62" i="28"/>
  <c r="G63" i="28"/>
  <c r="G64" i="28"/>
  <c r="G65" i="28"/>
  <c r="G66" i="28"/>
  <c r="G67" i="28"/>
  <c r="G68" i="28"/>
  <c r="G69" i="28"/>
  <c r="G70" i="28"/>
  <c r="G71" i="28"/>
  <c r="G72" i="28"/>
  <c r="G73" i="28"/>
  <c r="G74" i="28"/>
  <c r="G75" i="28"/>
  <c r="G76" i="28"/>
  <c r="G77" i="28"/>
  <c r="G78" i="28"/>
  <c r="G79" i="28"/>
  <c r="G80" i="28"/>
  <c r="G81" i="28"/>
  <c r="G82" i="28"/>
  <c r="G83" i="28"/>
  <c r="G84" i="28"/>
  <c r="G85" i="28"/>
  <c r="G86" i="28"/>
  <c r="G87" i="28"/>
  <c r="G88" i="28"/>
  <c r="G89" i="28"/>
  <c r="G90" i="28"/>
  <c r="G91" i="28"/>
  <c r="G41" i="28"/>
  <c r="F118" i="24"/>
  <c r="G157" i="17"/>
  <c r="G158" i="17"/>
  <c r="G159" i="17"/>
  <c r="G160" i="17"/>
  <c r="G161" i="17"/>
  <c r="G162" i="17"/>
  <c r="G156" i="17"/>
  <c r="H156" i="17" s="1"/>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147" i="17"/>
  <c r="G148" i="17"/>
  <c r="G149" i="17"/>
  <c r="G122" i="17"/>
  <c r="G117" i="17"/>
  <c r="G115" i="17"/>
  <c r="G92" i="17"/>
  <c r="G93" i="17"/>
  <c r="G94" i="17"/>
  <c r="G95" i="17"/>
  <c r="G96" i="17"/>
  <c r="G97" i="17"/>
  <c r="G98" i="17"/>
  <c r="G99" i="17"/>
  <c r="G100" i="17"/>
  <c r="G101" i="17"/>
  <c r="G102" i="17"/>
  <c r="G103" i="17"/>
  <c r="G91" i="17"/>
  <c r="G64" i="17"/>
  <c r="G65" i="17"/>
  <c r="G66" i="17"/>
  <c r="G67" i="17"/>
  <c r="G68" i="17"/>
  <c r="G69" i="17"/>
  <c r="G70" i="17"/>
  <c r="G71" i="17"/>
  <c r="G72" i="17"/>
  <c r="G73" i="17"/>
  <c r="G74" i="17"/>
  <c r="G75" i="17"/>
  <c r="G76" i="17"/>
  <c r="G77" i="17"/>
  <c r="G78" i="17"/>
  <c r="G79" i="17"/>
  <c r="G80" i="17"/>
  <c r="G81" i="17"/>
  <c r="G82" i="17"/>
  <c r="G83" i="17"/>
  <c r="G63" i="17"/>
  <c r="G40" i="17"/>
  <c r="G41" i="17"/>
  <c r="G42" i="17"/>
  <c r="G43" i="17"/>
  <c r="G44" i="17"/>
  <c r="G45" i="17"/>
  <c r="G46" i="17"/>
  <c r="G47" i="17"/>
  <c r="G48" i="17"/>
  <c r="G49" i="17"/>
  <c r="G50" i="17"/>
  <c r="G51" i="17"/>
  <c r="G52" i="17"/>
  <c r="G53" i="17"/>
  <c r="G54" i="17"/>
  <c r="G55" i="17"/>
  <c r="G56" i="17"/>
  <c r="G39" i="17"/>
  <c r="G18" i="25"/>
  <c r="G50" i="25"/>
  <c r="G91" i="25"/>
  <c r="G98" i="25"/>
  <c r="G99" i="25"/>
  <c r="G100" i="25"/>
  <c r="G101" i="25"/>
  <c r="G102" i="25"/>
  <c r="G103" i="25"/>
  <c r="G104" i="25"/>
  <c r="G105" i="25"/>
  <c r="G106" i="25"/>
  <c r="G107" i="25"/>
  <c r="G97" i="25"/>
  <c r="G88"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55" i="25"/>
  <c r="G23" i="25"/>
  <c r="G24" i="25"/>
  <c r="G25" i="25"/>
  <c r="G26" i="25"/>
  <c r="G27" i="25"/>
  <c r="G28" i="25"/>
  <c r="G29" i="25"/>
  <c r="G30" i="25"/>
  <c r="G31" i="25"/>
  <c r="G32" i="25"/>
  <c r="G33" i="25"/>
  <c r="G34" i="25"/>
  <c r="G35" i="25"/>
  <c r="G36" i="25"/>
  <c r="G37" i="25"/>
  <c r="G38" i="25"/>
  <c r="G39" i="25"/>
  <c r="G40" i="25"/>
  <c r="G41" i="25"/>
  <c r="G42" i="25"/>
  <c r="G43" i="25"/>
  <c r="G44" i="25"/>
  <c r="G45" i="25"/>
  <c r="G22" i="25"/>
  <c r="G89" i="25"/>
  <c r="G93" i="25"/>
  <c r="G95" i="25"/>
  <c r="G16" i="25"/>
  <c r="G12" i="25"/>
  <c r="G13" i="25"/>
  <c r="G14" i="25"/>
  <c r="G15" i="25"/>
  <c r="G11" i="25"/>
  <c r="G10" i="25"/>
  <c r="G9" i="25"/>
  <c r="G8" i="25"/>
  <c r="G7" i="25"/>
  <c r="G117" i="16"/>
  <c r="G165" i="16"/>
  <c r="G254" i="16"/>
  <c r="G351" i="16"/>
  <c r="G362" i="16"/>
  <c r="G360" i="16"/>
  <c r="G358" i="16"/>
  <c r="G356" i="16"/>
  <c r="G349" i="16"/>
  <c r="G345" i="16"/>
  <c r="G341" i="16"/>
  <c r="G337" i="16"/>
  <c r="G333" i="16"/>
  <c r="G329" i="16"/>
  <c r="G325" i="16"/>
  <c r="G322" i="16"/>
  <c r="G318" i="16"/>
  <c r="G314" i="16"/>
  <c r="G310" i="16"/>
  <c r="G308" i="16"/>
  <c r="G304" i="16"/>
  <c r="G300" i="16"/>
  <c r="G296" i="16"/>
  <c r="G292" i="16"/>
  <c r="G288" i="16"/>
  <c r="G284" i="16"/>
  <c r="G280" i="16"/>
  <c r="G278" i="16"/>
  <c r="G276" i="16"/>
  <c r="G274" i="16"/>
  <c r="G272" i="16"/>
  <c r="G270" i="16"/>
  <c r="G268" i="16"/>
  <c r="G266" i="16"/>
  <c r="G264" i="16"/>
  <c r="G262" i="16"/>
  <c r="G260" i="16"/>
  <c r="G258" i="16"/>
  <c r="G250" i="16"/>
  <c r="G248" i="16"/>
  <c r="G246" i="16"/>
  <c r="G244" i="16"/>
  <c r="G242" i="16"/>
  <c r="G240" i="16"/>
  <c r="G238" i="16"/>
  <c r="G236" i="16"/>
  <c r="G234" i="16"/>
  <c r="G232" i="16"/>
  <c r="G230" i="16"/>
  <c r="G228" i="16"/>
  <c r="G226" i="16"/>
  <c r="G224" i="16"/>
  <c r="G222" i="16"/>
  <c r="G220" i="16"/>
  <c r="G218" i="16"/>
  <c r="G216" i="16"/>
  <c r="G214" i="16"/>
  <c r="G212" i="16"/>
  <c r="G210" i="16"/>
  <c r="G208" i="16"/>
  <c r="G206" i="16"/>
  <c r="G204" i="16"/>
  <c r="G202" i="16"/>
  <c r="G200" i="16"/>
  <c r="G198" i="16"/>
  <c r="G196" i="16"/>
  <c r="G194" i="16"/>
  <c r="G192" i="16"/>
  <c r="G190" i="16"/>
  <c r="G188" i="16"/>
  <c r="G186" i="16"/>
  <c r="G184" i="16"/>
  <c r="G182" i="16"/>
  <c r="G180" i="16"/>
  <c r="G178" i="16"/>
  <c r="G176" i="16"/>
  <c r="G174" i="16"/>
  <c r="G163" i="16"/>
  <c r="G161" i="16"/>
  <c r="G153" i="16"/>
  <c r="G151" i="16"/>
  <c r="G149" i="16"/>
  <c r="G147" i="16"/>
  <c r="G145" i="16"/>
  <c r="G143" i="16"/>
  <c r="G141" i="16"/>
  <c r="G139" i="16"/>
  <c r="G137" i="16"/>
  <c r="G135" i="16"/>
  <c r="G133" i="16"/>
  <c r="G131" i="16"/>
  <c r="G129" i="16"/>
  <c r="G127" i="16"/>
  <c r="G125" i="16"/>
  <c r="G123" i="16"/>
  <c r="G114" i="16"/>
  <c r="G112" i="16"/>
  <c r="G110" i="16"/>
  <c r="G108" i="16"/>
  <c r="G106" i="16"/>
  <c r="G104" i="16"/>
  <c r="G102" i="16"/>
  <c r="G100" i="16"/>
  <c r="G98" i="16"/>
  <c r="G96" i="16"/>
  <c r="G94" i="16"/>
  <c r="G92" i="16"/>
  <c r="G90" i="16"/>
  <c r="G80" i="16"/>
  <c r="G78" i="16"/>
  <c r="G76" i="16"/>
  <c r="G74" i="16"/>
  <c r="G72" i="16"/>
  <c r="G70" i="16"/>
  <c r="G68" i="16"/>
  <c r="G66" i="16"/>
  <c r="G64" i="16"/>
  <c r="G62" i="16"/>
  <c r="G60" i="16"/>
  <c r="G58" i="16"/>
  <c r="G56" i="16"/>
  <c r="G54" i="16"/>
  <c r="G52" i="16"/>
  <c r="G50" i="16"/>
  <c r="G48" i="16"/>
  <c r="G46" i="16"/>
  <c r="G44" i="16"/>
  <c r="G42" i="16"/>
  <c r="G40" i="16"/>
  <c r="G38" i="16"/>
  <c r="H38" i="16"/>
  <c r="I38" i="16"/>
  <c r="H40" i="31"/>
  <c r="H35" i="31"/>
  <c r="H26" i="31"/>
  <c r="H24" i="31"/>
  <c r="H20" i="31"/>
  <c r="H18" i="31"/>
  <c r="H10" i="31"/>
  <c r="H8" i="31"/>
  <c r="I334" i="30"/>
  <c r="I332" i="30"/>
  <c r="I330" i="30"/>
  <c r="I328" i="30"/>
  <c r="H328" i="30" s="1"/>
  <c r="I321" i="30"/>
  <c r="I317" i="30"/>
  <c r="I313" i="30"/>
  <c r="I309" i="30"/>
  <c r="I307" i="30"/>
  <c r="I303" i="30"/>
  <c r="I299" i="30"/>
  <c r="I295" i="30"/>
  <c r="I291" i="30"/>
  <c r="H291" i="30" s="1"/>
  <c r="I287" i="30"/>
  <c r="H287" i="30"/>
  <c r="I282" i="30"/>
  <c r="I280" i="30"/>
  <c r="I278" i="30"/>
  <c r="H278" i="30" s="1"/>
  <c r="I276" i="30"/>
  <c r="I274" i="30"/>
  <c r="I272" i="30"/>
  <c r="I270" i="30"/>
  <c r="I268" i="30"/>
  <c r="I266" i="30"/>
  <c r="I264" i="30"/>
  <c r="I262" i="30"/>
  <c r="I260" i="30"/>
  <c r="I254" i="30"/>
  <c r="I252" i="30"/>
  <c r="I250" i="30"/>
  <c r="I248" i="30"/>
  <c r="I246" i="30"/>
  <c r="I244" i="30"/>
  <c r="I242" i="30"/>
  <c r="H242" i="30"/>
  <c r="I240" i="30"/>
  <c r="I238" i="30"/>
  <c r="I236" i="30"/>
  <c r="I234" i="30"/>
  <c r="I232" i="30"/>
  <c r="I230" i="30"/>
  <c r="I228" i="30"/>
  <c r="I226" i="30"/>
  <c r="I224" i="30"/>
  <c r="I222" i="30"/>
  <c r="I220" i="30"/>
  <c r="I218" i="30"/>
  <c r="I216" i="30"/>
  <c r="H216" i="30"/>
  <c r="I214" i="30"/>
  <c r="I212" i="30"/>
  <c r="I210" i="30"/>
  <c r="I208" i="30"/>
  <c r="I206" i="30"/>
  <c r="I204" i="30"/>
  <c r="H204" i="30"/>
  <c r="I202" i="30"/>
  <c r="I200" i="30"/>
  <c r="H200" i="30"/>
  <c r="I198" i="30"/>
  <c r="I196" i="30"/>
  <c r="I194" i="30"/>
  <c r="I192" i="30"/>
  <c r="I190" i="30"/>
  <c r="I188" i="30"/>
  <c r="H188" i="30" s="1"/>
  <c r="I186" i="30"/>
  <c r="H186" i="30"/>
  <c r="I184" i="30"/>
  <c r="H184" i="30" s="1"/>
  <c r="I182" i="30"/>
  <c r="I170" i="30"/>
  <c r="I168" i="30"/>
  <c r="I161" i="30"/>
  <c r="H161" i="30"/>
  <c r="I159" i="30"/>
  <c r="I157" i="30"/>
  <c r="H157" i="30"/>
  <c r="I155" i="30"/>
  <c r="I153" i="30"/>
  <c r="H153" i="30"/>
  <c r="I146" i="30"/>
  <c r="I144" i="30"/>
  <c r="I142" i="30"/>
  <c r="I140" i="30"/>
  <c r="I138" i="30"/>
  <c r="I136" i="30"/>
  <c r="I134" i="30"/>
  <c r="I132" i="30"/>
  <c r="I130" i="30"/>
  <c r="H130" i="30"/>
  <c r="I128" i="30"/>
  <c r="I126" i="30"/>
  <c r="I124" i="30"/>
  <c r="I122" i="30"/>
  <c r="I120" i="30"/>
  <c r="I112" i="30"/>
  <c r="I110" i="30"/>
  <c r="I108" i="30"/>
  <c r="I106" i="30"/>
  <c r="I104" i="30"/>
  <c r="M102" i="30"/>
  <c r="I100" i="30"/>
  <c r="H100" i="30"/>
  <c r="I98" i="30"/>
  <c r="I96" i="30"/>
  <c r="I94" i="30"/>
  <c r="I92" i="30"/>
  <c r="H92" i="30" s="1"/>
  <c r="I90" i="30"/>
  <c r="I82" i="30"/>
  <c r="I80" i="30"/>
  <c r="I78" i="30"/>
  <c r="H78" i="30" s="1"/>
  <c r="I76" i="30"/>
  <c r="I74" i="30"/>
  <c r="I72" i="30"/>
  <c r="I70" i="30"/>
  <c r="H70" i="30" s="1"/>
  <c r="I68" i="30"/>
  <c r="I66" i="30"/>
  <c r="I64" i="30"/>
  <c r="I62" i="30"/>
  <c r="H62" i="30"/>
  <c r="I60" i="30"/>
  <c r="I58" i="30"/>
  <c r="I56" i="30"/>
  <c r="I54" i="30"/>
  <c r="I52" i="30"/>
  <c r="I50" i="30"/>
  <c r="I48" i="30"/>
  <c r="I46" i="30"/>
  <c r="I44" i="30"/>
  <c r="I42" i="30"/>
  <c r="I40" i="30"/>
  <c r="H7" i="29"/>
  <c r="H13" i="29"/>
  <c r="H15" i="29"/>
  <c r="H16" i="29"/>
  <c r="F40" i="29"/>
  <c r="G40" i="29" s="1"/>
  <c r="H40" i="29"/>
  <c r="F41" i="29"/>
  <c r="F53" i="29" s="1"/>
  <c r="F42" i="29"/>
  <c r="G42" i="29" s="1"/>
  <c r="H42" i="29"/>
  <c r="F43" i="29"/>
  <c r="F44" i="29"/>
  <c r="G44" i="29" s="1"/>
  <c r="H44" i="29"/>
  <c r="F45" i="29"/>
  <c r="F46" i="29"/>
  <c r="G46" i="29" s="1"/>
  <c r="H46" i="29"/>
  <c r="F48" i="29"/>
  <c r="G48" i="29"/>
  <c r="H48" i="29"/>
  <c r="F50" i="29"/>
  <c r="G50" i="29" s="1"/>
  <c r="H50" i="29"/>
  <c r="H53" i="29"/>
  <c r="F60" i="29"/>
  <c r="G60" i="29" s="1"/>
  <c r="H60" i="29"/>
  <c r="F61" i="29"/>
  <c r="F62" i="29"/>
  <c r="G62" i="29" s="1"/>
  <c r="H62" i="29"/>
  <c r="F64" i="29"/>
  <c r="G64" i="29"/>
  <c r="H64" i="29"/>
  <c r="F66" i="29"/>
  <c r="G66" i="29" s="1"/>
  <c r="H66" i="29"/>
  <c r="F68" i="29"/>
  <c r="G68" i="29"/>
  <c r="H68" i="29"/>
  <c r="F70" i="29"/>
  <c r="G70" i="29" s="1"/>
  <c r="H70" i="29"/>
  <c r="F71" i="29"/>
  <c r="F72" i="29"/>
  <c r="G72" i="29" s="1"/>
  <c r="H72" i="29"/>
  <c r="F74" i="29"/>
  <c r="G74" i="29"/>
  <c r="H74" i="29"/>
  <c r="F75" i="29"/>
  <c r="F76" i="29"/>
  <c r="G76" i="29"/>
  <c r="H76" i="29"/>
  <c r="F77" i="29"/>
  <c r="F78" i="29"/>
  <c r="G78" i="29"/>
  <c r="H78" i="29"/>
  <c r="F79" i="29"/>
  <c r="F80" i="29"/>
  <c r="G80" i="29"/>
  <c r="H80" i="29"/>
  <c r="F82" i="29"/>
  <c r="G82" i="29"/>
  <c r="F84" i="29"/>
  <c r="G84" i="29" s="1"/>
  <c r="H84" i="29"/>
  <c r="F86" i="29"/>
  <c r="G86" i="29"/>
  <c r="H86" i="29"/>
  <c r="F87" i="29"/>
  <c r="F88" i="29"/>
  <c r="G88" i="29"/>
  <c r="H88" i="29"/>
  <c r="F90" i="29"/>
  <c r="G90" i="29"/>
  <c r="H90" i="29"/>
  <c r="F92" i="29"/>
  <c r="G92" i="29" s="1"/>
  <c r="H92" i="29"/>
  <c r="F94" i="29"/>
  <c r="G94" i="29" s="1"/>
  <c r="H94" i="29"/>
  <c r="H97" i="29"/>
  <c r="F130" i="29"/>
  <c r="F134" i="29" s="1"/>
  <c r="G134" i="29" s="1"/>
  <c r="F131" i="29"/>
  <c r="F132" i="29"/>
  <c r="G132" i="29" s="1"/>
  <c r="H132" i="29"/>
  <c r="F133" i="29"/>
  <c r="H134" i="29"/>
  <c r="H9" i="29" s="1"/>
  <c r="F147" i="29"/>
  <c r="G147" i="29"/>
  <c r="H147" i="29"/>
  <c r="F148" i="29"/>
  <c r="H149" i="29"/>
  <c r="F150" i="29"/>
  <c r="H151" i="29"/>
  <c r="H11" i="29" s="1"/>
  <c r="I260" i="28"/>
  <c r="H260" i="28"/>
  <c r="I258" i="28"/>
  <c r="I256" i="28"/>
  <c r="I254" i="28"/>
  <c r="I246" i="28"/>
  <c r="I242" i="28"/>
  <c r="I238" i="28"/>
  <c r="I234" i="28"/>
  <c r="I230" i="28"/>
  <c r="I227" i="28"/>
  <c r="I222" i="28"/>
  <c r="I218" i="28"/>
  <c r="I214" i="28"/>
  <c r="H214" i="28"/>
  <c r="I210" i="28"/>
  <c r="I206" i="28"/>
  <c r="I204" i="28"/>
  <c r="I202" i="28"/>
  <c r="I200" i="28"/>
  <c r="I198" i="28"/>
  <c r="I196" i="28"/>
  <c r="I194" i="28"/>
  <c r="I192" i="28"/>
  <c r="I190" i="28"/>
  <c r="I188" i="28"/>
  <c r="H188" i="28"/>
  <c r="I186" i="28"/>
  <c r="I180" i="28"/>
  <c r="H180" i="28" s="1"/>
  <c r="I178" i="28"/>
  <c r="I176" i="28"/>
  <c r="H176" i="28"/>
  <c r="I174" i="28"/>
  <c r="I172" i="28"/>
  <c r="I170" i="28"/>
  <c r="I168" i="28"/>
  <c r="H168" i="28" s="1"/>
  <c r="I166" i="28"/>
  <c r="I155" i="28"/>
  <c r="H155" i="28"/>
  <c r="I151" i="28"/>
  <c r="I149" i="28"/>
  <c r="I147" i="28"/>
  <c r="I145" i="28"/>
  <c r="I143" i="28"/>
  <c r="I141" i="28"/>
  <c r="H141" i="28"/>
  <c r="I139" i="28"/>
  <c r="I137" i="28"/>
  <c r="I135" i="28"/>
  <c r="I133" i="28"/>
  <c r="I131" i="28"/>
  <c r="I129" i="28"/>
  <c r="I121" i="28"/>
  <c r="H121" i="28" s="1"/>
  <c r="I119" i="28"/>
  <c r="I117" i="28"/>
  <c r="H117" i="28" s="1"/>
  <c r="I115" i="28"/>
  <c r="I113" i="28"/>
  <c r="H113" i="28" s="1"/>
  <c r="M111" i="28"/>
  <c r="I111" i="28"/>
  <c r="H111" i="28"/>
  <c r="I109" i="28"/>
  <c r="H109" i="28"/>
  <c r="I107" i="28"/>
  <c r="H107" i="28"/>
  <c r="I105" i="28"/>
  <c r="I103" i="28"/>
  <c r="I101" i="28"/>
  <c r="I99" i="28"/>
  <c r="I91" i="28"/>
  <c r="H91" i="28" s="1"/>
  <c r="I89" i="28"/>
  <c r="I87" i="28"/>
  <c r="H87" i="28" s="1"/>
  <c r="I85" i="28"/>
  <c r="I83" i="28"/>
  <c r="H83" i="28"/>
  <c r="I81" i="28"/>
  <c r="I79" i="28"/>
  <c r="H79" i="28" s="1"/>
  <c r="I77" i="28"/>
  <c r="I75" i="28"/>
  <c r="H75" i="28" s="1"/>
  <c r="I73" i="28"/>
  <c r="I71" i="28"/>
  <c r="H71" i="28" s="1"/>
  <c r="I69" i="28"/>
  <c r="I67" i="28"/>
  <c r="H67" i="28" s="1"/>
  <c r="I65" i="28"/>
  <c r="I63" i="28"/>
  <c r="H63" i="28"/>
  <c r="I61" i="28"/>
  <c r="I59" i="28"/>
  <c r="H59" i="28" s="1"/>
  <c r="I57" i="28"/>
  <c r="I55" i="28"/>
  <c r="H55" i="28" s="1"/>
  <c r="I53" i="28"/>
  <c r="I51" i="28"/>
  <c r="H51" i="28" s="1"/>
  <c r="I49" i="28"/>
  <c r="I47" i="28"/>
  <c r="H47" i="28" s="1"/>
  <c r="I45" i="28"/>
  <c r="I43" i="28"/>
  <c r="H43" i="28" s="1"/>
  <c r="I41" i="28"/>
  <c r="H41" i="28" s="1"/>
  <c r="I26" i="27"/>
  <c r="I23" i="27"/>
  <c r="I20" i="27"/>
  <c r="I17" i="27"/>
  <c r="I14" i="27"/>
  <c r="I11" i="27"/>
  <c r="H334" i="30" l="1"/>
  <c r="G109" i="25"/>
  <c r="F116" i="25" s="1"/>
  <c r="G30" i="27"/>
  <c r="I30" i="27"/>
  <c r="I30" i="18" s="1"/>
  <c r="I66" i="18" s="1"/>
  <c r="G336" i="30"/>
  <c r="G20" i="30" s="1"/>
  <c r="I262" i="28"/>
  <c r="I24" i="28" s="1"/>
  <c r="G262" i="28"/>
  <c r="G364" i="16"/>
  <c r="G57" i="17"/>
  <c r="G118" i="17"/>
  <c r="G151" i="17"/>
  <c r="G85" i="17"/>
  <c r="G105" i="17"/>
  <c r="G164" i="17"/>
  <c r="H76" i="30"/>
  <c r="H68" i="30"/>
  <c r="H234" i="30"/>
  <c r="H226" i="30"/>
  <c r="H210" i="30"/>
  <c r="I172" i="30"/>
  <c r="I14" i="30" s="1"/>
  <c r="H46" i="30"/>
  <c r="H108" i="30"/>
  <c r="H332" i="30"/>
  <c r="H102" i="30"/>
  <c r="H94" i="30"/>
  <c r="H136" i="30"/>
  <c r="H132" i="30"/>
  <c r="G84" i="30"/>
  <c r="H252" i="30"/>
  <c r="I323" i="30"/>
  <c r="I18" i="30" s="1"/>
  <c r="H220" i="30"/>
  <c r="H250" i="30"/>
  <c r="H262" i="30"/>
  <c r="H266" i="30"/>
  <c r="H270" i="30"/>
  <c r="H198" i="30"/>
  <c r="H202" i="30"/>
  <c r="H232" i="30"/>
  <c r="H236" i="30"/>
  <c r="H299" i="30"/>
  <c r="H307" i="30"/>
  <c r="H313" i="30"/>
  <c r="H321" i="30"/>
  <c r="H60" i="30"/>
  <c r="H72" i="30"/>
  <c r="H98" i="30"/>
  <c r="H110" i="30"/>
  <c r="H124" i="30"/>
  <c r="H128" i="30"/>
  <c r="H142" i="30"/>
  <c r="H170" i="30"/>
  <c r="H196" i="30"/>
  <c r="H208" i="30"/>
  <c r="H228" i="30"/>
  <c r="H240" i="30"/>
  <c r="H56" i="30"/>
  <c r="H248" i="30"/>
  <c r="G18" i="30"/>
  <c r="H274" i="30"/>
  <c r="H295" i="30"/>
  <c r="H303" i="30"/>
  <c r="H96" i="30"/>
  <c r="H106" i="30"/>
  <c r="H126" i="30"/>
  <c r="H140" i="30"/>
  <c r="H144" i="30"/>
  <c r="H168" i="30"/>
  <c r="H192" i="30"/>
  <c r="H212" i="30"/>
  <c r="H224" i="30"/>
  <c r="H244" i="30"/>
  <c r="H264" i="30"/>
  <c r="H268" i="30"/>
  <c r="H282" i="30"/>
  <c r="H309" i="30"/>
  <c r="H317" i="30"/>
  <c r="H48" i="30"/>
  <c r="H64" i="30"/>
  <c r="H80" i="30"/>
  <c r="F97" i="29"/>
  <c r="H192" i="28"/>
  <c r="G123" i="28"/>
  <c r="H137" i="28"/>
  <c r="H133" i="28"/>
  <c r="G157" i="28"/>
  <c r="G15" i="28" s="1"/>
  <c r="H178" i="28"/>
  <c r="H234" i="28"/>
  <c r="G93" i="28"/>
  <c r="H99" i="28"/>
  <c r="G21" i="28"/>
  <c r="H200" i="28"/>
  <c r="H210" i="28"/>
  <c r="H170" i="28"/>
  <c r="H139" i="28"/>
  <c r="H143" i="28"/>
  <c r="H147" i="28"/>
  <c r="H151" i="28"/>
  <c r="H227" i="28"/>
  <c r="H238" i="28"/>
  <c r="I157" i="28"/>
  <c r="I15" i="28" s="1"/>
  <c r="H166" i="28"/>
  <c r="H194" i="28"/>
  <c r="H198" i="28"/>
  <c r="H202" i="28"/>
  <c r="G24" i="28"/>
  <c r="H258" i="28"/>
  <c r="H101" i="28"/>
  <c r="I123" i="28"/>
  <c r="I12" i="28" s="1"/>
  <c r="H115" i="28"/>
  <c r="H131" i="28"/>
  <c r="H135" i="28"/>
  <c r="H149" i="28"/>
  <c r="H174" i="28"/>
  <c r="H206" i="28"/>
  <c r="H218" i="28"/>
  <c r="H242" i="28"/>
  <c r="H256" i="28"/>
  <c r="H89" i="28"/>
  <c r="H85" i="28"/>
  <c r="H81" i="28"/>
  <c r="H77" i="28"/>
  <c r="H73" i="28"/>
  <c r="H69" i="28"/>
  <c r="H65" i="28"/>
  <c r="H61" i="28"/>
  <c r="H53" i="28"/>
  <c r="H129" i="28"/>
  <c r="H196" i="28"/>
  <c r="H222" i="28"/>
  <c r="H254" i="28"/>
  <c r="H172" i="28"/>
  <c r="H190" i="28"/>
  <c r="H204" i="28"/>
  <c r="H57" i="28"/>
  <c r="H49" i="28"/>
  <c r="F61" i="31"/>
  <c r="H61" i="31" s="1"/>
  <c r="H44" i="31"/>
  <c r="H49" i="31"/>
  <c r="I114" i="30"/>
  <c r="I12" i="30" s="1"/>
  <c r="H42" i="30"/>
  <c r="H58" i="30"/>
  <c r="H74" i="30"/>
  <c r="H90" i="30"/>
  <c r="H112" i="30"/>
  <c r="H246" i="30"/>
  <c r="H260" i="30"/>
  <c r="H336" i="30"/>
  <c r="H20" i="30" s="1"/>
  <c r="G14" i="30"/>
  <c r="I336" i="30"/>
  <c r="I20" i="30" s="1"/>
  <c r="H40" i="30"/>
  <c r="H50" i="30"/>
  <c r="H66" i="30"/>
  <c r="H82" i="30"/>
  <c r="H104" i="30"/>
  <c r="H120" i="30"/>
  <c r="H190" i="30"/>
  <c r="H206" i="30"/>
  <c r="H222" i="30"/>
  <c r="H238" i="30"/>
  <c r="H254" i="30"/>
  <c r="C9" i="29"/>
  <c r="G9" i="29" s="1"/>
  <c r="H45" i="28"/>
  <c r="H105" i="28"/>
  <c r="H186" i="28"/>
  <c r="I249" i="28"/>
  <c r="I21" i="28" s="1"/>
  <c r="H107" i="24"/>
  <c r="F107" i="24"/>
  <c r="G107" i="24" s="1"/>
  <c r="F106" i="24"/>
  <c r="F105" i="24"/>
  <c r="H94" i="24"/>
  <c r="F94" i="24"/>
  <c r="G94" i="24" s="1"/>
  <c r="F93" i="24"/>
  <c r="H92" i="24"/>
  <c r="F92" i="24"/>
  <c r="G92" i="24" s="1"/>
  <c r="H90" i="24"/>
  <c r="F90" i="24"/>
  <c r="G90" i="24" s="1"/>
  <c r="H88" i="24"/>
  <c r="F88" i="24"/>
  <c r="G88" i="24" s="1"/>
  <c r="H86" i="24"/>
  <c r="F86" i="24"/>
  <c r="G86" i="24" s="1"/>
  <c r="H84" i="24"/>
  <c r="F84" i="24"/>
  <c r="G84" i="24" s="1"/>
  <c r="H82" i="24"/>
  <c r="F82" i="24"/>
  <c r="G82" i="24" s="1"/>
  <c r="I32" i="27" l="1"/>
  <c r="I34" i="27" s="1"/>
  <c r="H172" i="30"/>
  <c r="H14" i="30" s="1"/>
  <c r="G12" i="30"/>
  <c r="H323" i="30"/>
  <c r="H18" i="30" s="1"/>
  <c r="H157" i="28"/>
  <c r="H15" i="28" s="1"/>
  <c r="H262" i="28"/>
  <c r="H24" i="28" s="1"/>
  <c r="G12" i="28"/>
  <c r="H249" i="28"/>
  <c r="H21" i="28" s="1"/>
  <c r="F59" i="31"/>
  <c r="H14" i="31"/>
  <c r="H29" i="31"/>
  <c r="F60" i="31"/>
  <c r="H60" i="31" s="1"/>
  <c r="H114" i="30"/>
  <c r="H12" i="30" s="1"/>
  <c r="I256" i="30"/>
  <c r="I16" i="30" s="1"/>
  <c r="I84" i="30"/>
  <c r="I10" i="30" s="1"/>
  <c r="C5" i="29"/>
  <c r="G53" i="29"/>
  <c r="C7" i="29"/>
  <c r="G7" i="29" s="1"/>
  <c r="G97" i="29"/>
  <c r="I93" i="28"/>
  <c r="I9" i="28" s="1"/>
  <c r="I182" i="28"/>
  <c r="I18" i="28" s="1"/>
  <c r="H109" i="25"/>
  <c r="H101" i="25"/>
  <c r="H97" i="25"/>
  <c r="H105" i="25"/>
  <c r="H86" i="25"/>
  <c r="H84" i="25"/>
  <c r="H82" i="25"/>
  <c r="H80" i="25"/>
  <c r="H77" i="25"/>
  <c r="H75" i="25"/>
  <c r="H72" i="25"/>
  <c r="H70" i="25"/>
  <c r="H65" i="25"/>
  <c r="H63" i="25"/>
  <c r="H61" i="25"/>
  <c r="H59" i="25"/>
  <c r="H57" i="25"/>
  <c r="H55" i="25"/>
  <c r="H41" i="25"/>
  <c r="H39" i="25"/>
  <c r="H37" i="25"/>
  <c r="H35" i="25"/>
  <c r="H32" i="25"/>
  <c r="H30" i="25"/>
  <c r="H28" i="25"/>
  <c r="H26" i="25"/>
  <c r="H24" i="25"/>
  <c r="H16" i="25"/>
  <c r="H13" i="25"/>
  <c r="H11" i="25"/>
  <c r="H7" i="25"/>
  <c r="H67" i="25"/>
  <c r="H22" i="25"/>
  <c r="H9" i="25"/>
  <c r="H11" i="24"/>
  <c r="F119" i="24"/>
  <c r="F117" i="24"/>
  <c r="F116" i="24"/>
  <c r="H109" i="24"/>
  <c r="H9" i="24" s="1"/>
  <c r="F108" i="24"/>
  <c r="F109" i="24" s="1"/>
  <c r="H97" i="24"/>
  <c r="H13" i="24" s="1"/>
  <c r="H80" i="24"/>
  <c r="F80" i="24"/>
  <c r="G80" i="24" s="1"/>
  <c r="F79" i="24"/>
  <c r="H78" i="24"/>
  <c r="F78" i="24"/>
  <c r="G78" i="24" s="1"/>
  <c r="F77" i="24"/>
  <c r="H76" i="24"/>
  <c r="F76" i="24"/>
  <c r="G76" i="24" s="1"/>
  <c r="F75" i="24"/>
  <c r="H74" i="24"/>
  <c r="F74" i="24"/>
  <c r="G74" i="24" s="1"/>
  <c r="H72" i="24"/>
  <c r="F72" i="24"/>
  <c r="G72" i="24" s="1"/>
  <c r="F71" i="24"/>
  <c r="H70" i="24"/>
  <c r="F70" i="24"/>
  <c r="G70" i="24" s="1"/>
  <c r="H68" i="24"/>
  <c r="F68" i="24"/>
  <c r="G68" i="24" s="1"/>
  <c r="H66" i="24"/>
  <c r="F66" i="24"/>
  <c r="G66" i="24" s="1"/>
  <c r="H64" i="24"/>
  <c r="F64" i="24"/>
  <c r="G64" i="24" s="1"/>
  <c r="H62" i="24"/>
  <c r="F62" i="24"/>
  <c r="G62" i="24" s="1"/>
  <c r="F61" i="24"/>
  <c r="H60" i="24"/>
  <c r="F60" i="24"/>
  <c r="H53" i="24"/>
  <c r="H50" i="24"/>
  <c r="F50" i="24"/>
  <c r="H48" i="24"/>
  <c r="F48" i="24"/>
  <c r="G48" i="24" s="1"/>
  <c r="H46" i="24"/>
  <c r="F46" i="24"/>
  <c r="G46" i="24" s="1"/>
  <c r="F45" i="24"/>
  <c r="H44" i="24"/>
  <c r="F44" i="24"/>
  <c r="G44" i="24" s="1"/>
  <c r="F43" i="24"/>
  <c r="H42" i="24"/>
  <c r="G42" i="24"/>
  <c r="F41" i="24"/>
  <c r="H40" i="24"/>
  <c r="H16" i="24"/>
  <c r="H15" i="24"/>
  <c r="H7" i="24"/>
  <c r="H5" i="24"/>
  <c r="I23" i="30" l="1"/>
  <c r="I33" i="18" s="1"/>
  <c r="I29" i="28"/>
  <c r="I31" i="28" s="1"/>
  <c r="I33" i="28" s="1"/>
  <c r="H123" i="28"/>
  <c r="H12" i="28" s="1"/>
  <c r="G40" i="24"/>
  <c r="F97" i="24"/>
  <c r="H51" i="31"/>
  <c r="H256" i="30"/>
  <c r="H16" i="30" s="1"/>
  <c r="G16" i="30"/>
  <c r="H84" i="30"/>
  <c r="H10" i="30" s="1"/>
  <c r="G10" i="30"/>
  <c r="H93" i="28"/>
  <c r="H9" i="28" s="1"/>
  <c r="G9" i="28"/>
  <c r="G29" i="28" s="1"/>
  <c r="H182" i="28"/>
  <c r="H18" i="28" s="1"/>
  <c r="G18" i="28"/>
  <c r="H116" i="25"/>
  <c r="F113" i="25"/>
  <c r="H113" i="25" s="1"/>
  <c r="H43" i="25"/>
  <c r="C9" i="24"/>
  <c r="G97" i="24"/>
  <c r="G60" i="24"/>
  <c r="G50" i="24"/>
  <c r="G9" i="24" l="1"/>
  <c r="C13" i="24"/>
  <c r="I69" i="18"/>
  <c r="I39" i="18"/>
  <c r="I41" i="18" s="1"/>
  <c r="I43" i="18" s="1"/>
  <c r="I25" i="30"/>
  <c r="I27" i="30" s="1"/>
  <c r="H23" i="30"/>
  <c r="G23" i="30"/>
  <c r="F62" i="31"/>
  <c r="F63" i="31" s="1"/>
  <c r="H53" i="31"/>
  <c r="G149" i="29"/>
  <c r="H29" i="28"/>
  <c r="G109" i="24"/>
  <c r="H91" i="25"/>
  <c r="H88" i="25"/>
  <c r="H50" i="25"/>
  <c r="H47" i="25"/>
  <c r="H18" i="25"/>
  <c r="C7" i="24"/>
  <c r="G7" i="24" s="1"/>
  <c r="G53" i="24"/>
  <c r="C5" i="24"/>
  <c r="G5" i="24" s="1"/>
  <c r="H25" i="30" l="1"/>
  <c r="H27" i="30" s="1"/>
  <c r="G25" i="30"/>
  <c r="G27" i="30" s="1"/>
  <c r="G33" i="18"/>
  <c r="H62" i="31"/>
  <c r="C11" i="29"/>
  <c r="C13" i="29" s="1"/>
  <c r="C15" i="29" s="1"/>
  <c r="G151" i="29"/>
  <c r="H31" i="28"/>
  <c r="H33" i="28" s="1"/>
  <c r="G31" i="28"/>
  <c r="G33" i="28" s="1"/>
  <c r="F115" i="25"/>
  <c r="H115" i="25" s="1"/>
  <c r="F114" i="25"/>
  <c r="F117" i="25" s="1"/>
  <c r="H45" i="25"/>
  <c r="F120" i="24"/>
  <c r="G69" i="18" l="1"/>
  <c r="H63" i="31"/>
  <c r="H33" i="18" s="1"/>
  <c r="H69" i="18" s="1"/>
  <c r="F64" i="31"/>
  <c r="H64" i="31" s="1"/>
  <c r="G11" i="29"/>
  <c r="F118" i="25"/>
  <c r="H114" i="25"/>
  <c r="H103" i="25"/>
  <c r="G118" i="24"/>
  <c r="G120" i="24"/>
  <c r="C11" i="24"/>
  <c r="F65" i="31" l="1"/>
  <c r="H65" i="31" s="1"/>
  <c r="G13" i="29"/>
  <c r="H117" i="25"/>
  <c r="G18" i="7" s="1"/>
  <c r="F119" i="25"/>
  <c r="H119" i="25" s="1"/>
  <c r="H118" i="25"/>
  <c r="G11" i="24"/>
  <c r="G15" i="29" l="1"/>
  <c r="C18" i="29"/>
  <c r="G18" i="29" s="1"/>
  <c r="C16" i="29"/>
  <c r="G16" i="29" s="1"/>
  <c r="H26" i="27"/>
  <c r="H30" i="27" s="1"/>
  <c r="H30" i="18" s="1"/>
  <c r="G26" i="27"/>
  <c r="G30" i="18" s="1"/>
  <c r="H18" i="7"/>
  <c r="C15" i="24"/>
  <c r="G13" i="24"/>
  <c r="H66" i="18" l="1"/>
  <c r="H39" i="18"/>
  <c r="H41" i="18" s="1"/>
  <c r="H43" i="18" s="1"/>
  <c r="G66" i="18"/>
  <c r="G71" i="18" s="1"/>
  <c r="G39" i="18"/>
  <c r="G41" i="18" s="1"/>
  <c r="G43" i="18" s="1"/>
  <c r="H32" i="27"/>
  <c r="H34" i="27" s="1"/>
  <c r="G32" i="27"/>
  <c r="G34" i="27" s="1"/>
  <c r="H15" i="7"/>
  <c r="G15" i="7"/>
  <c r="G15" i="24"/>
  <c r="C16" i="24"/>
  <c r="G16" i="24" s="1"/>
  <c r="C18" i="24"/>
  <c r="G18" i="24" s="1"/>
  <c r="I39" i="17" l="1"/>
  <c r="I41" i="17"/>
  <c r="I43" i="17"/>
  <c r="I45" i="17"/>
  <c r="I47" i="17"/>
  <c r="I49" i="17"/>
  <c r="I51" i="17"/>
  <c r="I53" i="17"/>
  <c r="I55" i="17"/>
  <c r="I63" i="17"/>
  <c r="I65" i="17"/>
  <c r="I67" i="17"/>
  <c r="I69" i="17"/>
  <c r="I71" i="17"/>
  <c r="I73" i="17"/>
  <c r="I75" i="17"/>
  <c r="I77" i="17"/>
  <c r="I79" i="17"/>
  <c r="I81" i="17"/>
  <c r="I83" i="17"/>
  <c r="I91" i="17"/>
  <c r="I93" i="17"/>
  <c r="I95" i="17"/>
  <c r="I97" i="17"/>
  <c r="I99" i="17"/>
  <c r="I101" i="17"/>
  <c r="I103" i="17"/>
  <c r="I115" i="17"/>
  <c r="I117" i="17"/>
  <c r="I122" i="17"/>
  <c r="I124" i="17"/>
  <c r="I126" i="17"/>
  <c r="I128" i="17"/>
  <c r="I130" i="17"/>
  <c r="I132" i="17"/>
  <c r="I134" i="17"/>
  <c r="I138" i="17"/>
  <c r="I142" i="17"/>
  <c r="I145" i="17"/>
  <c r="I149" i="17"/>
  <c r="H77" i="17" l="1"/>
  <c r="H75" i="17"/>
  <c r="H71" i="17"/>
  <c r="H67" i="17"/>
  <c r="H53" i="17"/>
  <c r="H49" i="17"/>
  <c r="H162" i="17"/>
  <c r="H142" i="17"/>
  <c r="H134" i="17"/>
  <c r="H101" i="17"/>
  <c r="H132" i="17"/>
  <c r="H103" i="17"/>
  <c r="H99" i="17"/>
  <c r="H95" i="17"/>
  <c r="H91" i="17"/>
  <c r="H73" i="17"/>
  <c r="H69" i="17"/>
  <c r="H51" i="17"/>
  <c r="H65" i="17"/>
  <c r="H55" i="17"/>
  <c r="H47" i="17"/>
  <c r="H43" i="17"/>
  <c r="H39" i="17"/>
  <c r="H138" i="17"/>
  <c r="H128" i="17"/>
  <c r="H117" i="17"/>
  <c r="H122" i="17"/>
  <c r="H63" i="17"/>
  <c r="H45" i="17"/>
  <c r="I151" i="17"/>
  <c r="H160" i="17"/>
  <c r="H145" i="17"/>
  <c r="H115" i="17"/>
  <c r="I105" i="17"/>
  <c r="H149" i="17"/>
  <c r="H126" i="17"/>
  <c r="H97" i="17"/>
  <c r="H93" i="17"/>
  <c r="H83" i="17"/>
  <c r="H79" i="17"/>
  <c r="H124" i="17"/>
  <c r="H41" i="17"/>
  <c r="H130" i="17"/>
  <c r="I164" i="17"/>
  <c r="H81" i="17"/>
  <c r="H158" i="17"/>
  <c r="I345" i="16"/>
  <c r="I85" i="17" l="1"/>
  <c r="H151" i="17"/>
  <c r="H105" i="17"/>
  <c r="H164" i="17"/>
  <c r="I118" i="17"/>
  <c r="H345" i="16"/>
  <c r="I57" i="17"/>
  <c r="I151" i="16"/>
  <c r="I333" i="16"/>
  <c r="I329" i="16"/>
  <c r="H329" i="16"/>
  <c r="I325" i="16"/>
  <c r="I322" i="16"/>
  <c r="I318" i="16"/>
  <c r="I314" i="16"/>
  <c r="I310" i="16"/>
  <c r="I308" i="16"/>
  <c r="I304" i="16"/>
  <c r="I300" i="16"/>
  <c r="I296" i="16"/>
  <c r="I292" i="16"/>
  <c r="H85" i="17" l="1"/>
  <c r="H325" i="16"/>
  <c r="H304" i="16"/>
  <c r="H310" i="16"/>
  <c r="H318" i="16"/>
  <c r="H333" i="16"/>
  <c r="H300" i="16"/>
  <c r="H118" i="17"/>
  <c r="H296" i="16"/>
  <c r="H308" i="16"/>
  <c r="H314" i="16"/>
  <c r="H322" i="16"/>
  <c r="H292" i="16"/>
  <c r="H151" i="16"/>
  <c r="H57" i="17"/>
  <c r="I280" i="16"/>
  <c r="I268" i="16"/>
  <c r="I264" i="16"/>
  <c r="I50" i="16"/>
  <c r="I139" i="16"/>
  <c r="I141" i="16"/>
  <c r="I137" i="16"/>
  <c r="I135" i="16"/>
  <c r="I129" i="16"/>
  <c r="I143" i="16"/>
  <c r="I145" i="16"/>
  <c r="I232" i="16"/>
  <c r="I230" i="16"/>
  <c r="I226" i="16"/>
  <c r="I224" i="16"/>
  <c r="I222" i="16"/>
  <c r="I206" i="16"/>
  <c r="I200" i="16"/>
  <c r="I198" i="16"/>
  <c r="I196" i="16"/>
  <c r="I250" i="16"/>
  <c r="I248" i="16"/>
  <c r="I246" i="16"/>
  <c r="I244" i="16"/>
  <c r="I242" i="16"/>
  <c r="I240" i="16"/>
  <c r="I238" i="16"/>
  <c r="I236" i="16"/>
  <c r="I234" i="16"/>
  <c r="I228" i="16"/>
  <c r="I220" i="16"/>
  <c r="I218" i="16"/>
  <c r="I216" i="16"/>
  <c r="I214" i="16"/>
  <c r="I212" i="16"/>
  <c r="I210" i="16"/>
  <c r="I208" i="16"/>
  <c r="I204" i="16"/>
  <c r="I202" i="16"/>
  <c r="I194" i="16"/>
  <c r="I192" i="16"/>
  <c r="I190" i="16"/>
  <c r="I188" i="16"/>
  <c r="I186" i="16"/>
  <c r="I184" i="16"/>
  <c r="I182" i="16"/>
  <c r="I180" i="16"/>
  <c r="I178" i="16"/>
  <c r="I176" i="16"/>
  <c r="I174" i="16"/>
  <c r="H180" i="16" l="1"/>
  <c r="H192" i="16"/>
  <c r="H202" i="16"/>
  <c r="H242" i="16"/>
  <c r="H139" i="16"/>
  <c r="H178" i="16"/>
  <c r="H135" i="16"/>
  <c r="H50" i="16"/>
  <c r="H182" i="16"/>
  <c r="H280" i="16"/>
  <c r="H220" i="16"/>
  <c r="H224" i="16"/>
  <c r="H137" i="16"/>
  <c r="H141" i="16"/>
  <c r="H264" i="16"/>
  <c r="H268" i="16"/>
  <c r="H145" i="16"/>
  <c r="H143" i="16"/>
  <c r="H129" i="16"/>
  <c r="H206" i="16"/>
  <c r="H230" i="16"/>
  <c r="H204" i="16"/>
  <c r="H232" i="16"/>
  <c r="H222" i="16"/>
  <c r="H228" i="16"/>
  <c r="H188" i="16"/>
  <c r="H238" i="16"/>
  <c r="H226" i="16"/>
  <c r="H190" i="16"/>
  <c r="H196" i="16"/>
  <c r="H174" i="16"/>
  <c r="H198" i="16"/>
  <c r="H244" i="16"/>
  <c r="H184" i="16"/>
  <c r="H218" i="16"/>
  <c r="H240" i="16"/>
  <c r="H200" i="16"/>
  <c r="H246" i="16"/>
  <c r="H186" i="16"/>
  <c r="H212" i="16"/>
  <c r="H216" i="16"/>
  <c r="H208" i="16"/>
  <c r="H210" i="16"/>
  <c r="H194" i="16"/>
  <c r="H176" i="16"/>
  <c r="H214" i="16"/>
  <c r="H234" i="16"/>
  <c r="H248" i="16"/>
  <c r="H236" i="16"/>
  <c r="H250" i="16"/>
  <c r="F252" i="16"/>
  <c r="G252" i="16" s="1"/>
  <c r="I252" i="16" l="1"/>
  <c r="H252" i="16" l="1"/>
  <c r="I360" i="16"/>
  <c r="I362" i="16"/>
  <c r="I358" i="16"/>
  <c r="I356" i="16"/>
  <c r="I349" i="16"/>
  <c r="I341" i="16"/>
  <c r="I337" i="16"/>
  <c r="I288" i="16"/>
  <c r="I284" i="16"/>
  <c r="I278" i="16"/>
  <c r="I276" i="16"/>
  <c r="I274" i="16"/>
  <c r="I272" i="16"/>
  <c r="I270" i="16"/>
  <c r="I266" i="16"/>
  <c r="I262" i="16"/>
  <c r="I260" i="16"/>
  <c r="I258" i="16"/>
  <c r="I163" i="16"/>
  <c r="I161" i="16"/>
  <c r="I153" i="16"/>
  <c r="I149" i="16"/>
  <c r="I147" i="16"/>
  <c r="I133" i="16"/>
  <c r="I131" i="16"/>
  <c r="I127" i="16"/>
  <c r="I125" i="16"/>
  <c r="I123" i="16"/>
  <c r="I112" i="16"/>
  <c r="I110" i="16"/>
  <c r="I108" i="16"/>
  <c r="I106" i="16"/>
  <c r="I104" i="16"/>
  <c r="I102" i="16"/>
  <c r="I100" i="16"/>
  <c r="I98" i="16"/>
  <c r="I96" i="16"/>
  <c r="I94" i="16"/>
  <c r="I92" i="16"/>
  <c r="I90" i="16"/>
  <c r="I80" i="16"/>
  <c r="I78" i="16"/>
  <c r="I76" i="16"/>
  <c r="I74" i="16"/>
  <c r="I72" i="16"/>
  <c r="I70" i="16"/>
  <c r="I68" i="16"/>
  <c r="I66" i="16"/>
  <c r="I64" i="16"/>
  <c r="I62" i="16"/>
  <c r="I60" i="16"/>
  <c r="I58" i="16"/>
  <c r="I56" i="16"/>
  <c r="I54" i="16"/>
  <c r="I52" i="16"/>
  <c r="I48" i="16"/>
  <c r="I46" i="16"/>
  <c r="I44" i="16"/>
  <c r="I42" i="16"/>
  <c r="I40" i="16"/>
  <c r="G23" i="17" l="1"/>
  <c r="H131" i="16"/>
  <c r="H149" i="16"/>
  <c r="H153" i="16"/>
  <c r="H60" i="16"/>
  <c r="H68" i="16"/>
  <c r="H72" i="16"/>
  <c r="H94" i="16"/>
  <c r="H102" i="16"/>
  <c r="H96" i="16"/>
  <c r="H52" i="16"/>
  <c r="H104" i="16"/>
  <c r="H288" i="16"/>
  <c r="H106" i="16"/>
  <c r="H110" i="16"/>
  <c r="H272" i="16"/>
  <c r="H64" i="16"/>
  <c r="H66" i="16"/>
  <c r="H262" i="16"/>
  <c r="H112" i="16"/>
  <c r="H42" i="16"/>
  <c r="H56" i="16"/>
  <c r="H274" i="16"/>
  <c r="H163" i="16"/>
  <c r="H46" i="16"/>
  <c r="H266" i="16"/>
  <c r="H80" i="16"/>
  <c r="H276" i="16"/>
  <c r="H341" i="16"/>
  <c r="H76" i="16"/>
  <c r="H125" i="16"/>
  <c r="H349" i="16"/>
  <c r="I165" i="16"/>
  <c r="I16" i="16" s="1"/>
  <c r="H90" i="16"/>
  <c r="H133" i="16"/>
  <c r="H48" i="16"/>
  <c r="H270" i="16"/>
  <c r="H358" i="16"/>
  <c r="I21" i="17"/>
  <c r="H278" i="16"/>
  <c r="H337" i="16"/>
  <c r="I17" i="17"/>
  <c r="I351" i="16"/>
  <c r="I22" i="16" s="1"/>
  <c r="H40" i="16"/>
  <c r="H58" i="16"/>
  <c r="H74" i="16"/>
  <c r="H98" i="16"/>
  <c r="H260" i="16"/>
  <c r="H284" i="16"/>
  <c r="G22" i="16"/>
  <c r="H100" i="16"/>
  <c r="H78" i="16"/>
  <c r="H44" i="16"/>
  <c r="H54" i="16"/>
  <c r="G16" i="16"/>
  <c r="H161" i="16"/>
  <c r="H108" i="16"/>
  <c r="H147" i="16"/>
  <c r="H62" i="16"/>
  <c r="H70" i="16"/>
  <c r="H92" i="16"/>
  <c r="H360" i="16"/>
  <c r="H362" i="16"/>
  <c r="G25" i="16"/>
  <c r="H356" i="16"/>
  <c r="I23" i="17"/>
  <c r="G21" i="17"/>
  <c r="G17" i="17"/>
  <c r="I364" i="16"/>
  <c r="I25" i="16" s="1"/>
  <c r="F114" i="16"/>
  <c r="H123" i="16"/>
  <c r="H258" i="16"/>
  <c r="F82" i="16"/>
  <c r="G82" i="16" s="1"/>
  <c r="G84" i="16" s="1"/>
  <c r="H127" i="16"/>
  <c r="H23" i="17" l="1"/>
  <c r="H351" i="16"/>
  <c r="H22" i="16" s="1"/>
  <c r="H364" i="16"/>
  <c r="H25" i="16" s="1"/>
  <c r="H21" i="17"/>
  <c r="H17" i="17"/>
  <c r="I12" i="17"/>
  <c r="I19" i="17"/>
  <c r="I14" i="17"/>
  <c r="I254" i="16"/>
  <c r="I19" i="16" s="1"/>
  <c r="I114" i="16"/>
  <c r="I117" i="16" s="1"/>
  <c r="I13" i="16" s="1"/>
  <c r="I82" i="16"/>
  <c r="I84" i="16" s="1"/>
  <c r="I10" i="16" s="1"/>
  <c r="H165" i="16"/>
  <c r="H16" i="16" s="1"/>
  <c r="I15" i="7" l="1"/>
  <c r="H14" i="17"/>
  <c r="G14" i="17"/>
  <c r="H12" i="17"/>
  <c r="G12" i="17"/>
  <c r="I26" i="17"/>
  <c r="I59" i="18" s="1"/>
  <c r="H19" i="17"/>
  <c r="G19" i="17"/>
  <c r="H82" i="16"/>
  <c r="H84" i="16" s="1"/>
  <c r="H10" i="16" s="1"/>
  <c r="G10" i="16"/>
  <c r="G29" i="16" s="1"/>
  <c r="G31" i="16" s="1"/>
  <c r="G33" i="16" s="1"/>
  <c r="H254" i="16"/>
  <c r="H19" i="16" s="1"/>
  <c r="G19" i="16"/>
  <c r="I29" i="16"/>
  <c r="I12" i="7" s="1"/>
  <c r="H114" i="16"/>
  <c r="H117" i="16" s="1"/>
  <c r="H13" i="16" s="1"/>
  <c r="G13" i="16"/>
  <c r="G26" i="17" l="1"/>
  <c r="G59" i="18" s="1"/>
  <c r="H29" i="16"/>
  <c r="H12" i="7" s="1"/>
  <c r="I28" i="17"/>
  <c r="I30" i="17" s="1"/>
  <c r="H26" i="17"/>
  <c r="H59" i="18" s="1"/>
  <c r="G12" i="7"/>
  <c r="I31" i="16"/>
  <c r="I33" i="16" s="1"/>
  <c r="H31" i="16" l="1"/>
  <c r="H33" i="16" s="1"/>
  <c r="H28" i="17"/>
  <c r="H30" i="17" s="1"/>
  <c r="G28" i="17"/>
  <c r="G30" i="17" s="1"/>
  <c r="G22" i="7" l="1"/>
  <c r="G8" i="18" s="1"/>
  <c r="G56" i="18" l="1"/>
  <c r="G15" i="18"/>
  <c r="G24" i="7"/>
  <c r="G26" i="7" s="1"/>
  <c r="H22" i="7"/>
  <c r="H8" i="18" s="1"/>
  <c r="I22" i="7"/>
  <c r="I8" i="18" s="1"/>
  <c r="G61" i="18" l="1"/>
  <c r="G74" i="18" s="1"/>
  <c r="I56" i="18"/>
  <c r="I74" i="18" s="1"/>
  <c r="I76" i="18" s="1"/>
  <c r="I78" i="18" s="1"/>
  <c r="I15" i="18"/>
  <c r="H56" i="18"/>
  <c r="H74" i="18" s="1"/>
  <c r="H15" i="18"/>
  <c r="H24" i="7"/>
  <c r="H26" i="7" s="1"/>
  <c r="I24" i="7"/>
  <c r="I26" i="7" s="1"/>
  <c r="G76" i="18" l="1"/>
  <c r="G78" i="18" s="1"/>
  <c r="H76" i="18"/>
  <c r="H78" i="18" s="1"/>
  <c r="I17" i="18"/>
  <c r="I19" i="18" s="1"/>
  <c r="H17" i="18"/>
  <c r="H19" i="18" s="1"/>
  <c r="G17" i="18" l="1"/>
  <c r="G19" i="18" s="1"/>
</calcChain>
</file>

<file path=xl/sharedStrings.xml><?xml version="1.0" encoding="utf-8"?>
<sst xmlns="http://schemas.openxmlformats.org/spreadsheetml/2006/main" count="2402" uniqueCount="763">
  <si>
    <t>PREDDELA</t>
  </si>
  <si>
    <t>količina</t>
  </si>
  <si>
    <t>vrednost</t>
  </si>
  <si>
    <t>kom</t>
  </si>
  <si>
    <t>Opis postavke</t>
  </si>
  <si>
    <t>m</t>
  </si>
  <si>
    <t>m2</t>
  </si>
  <si>
    <t>PREDDELA  SKUPAJ</t>
  </si>
  <si>
    <t>ZEMELJSKA DELA</t>
  </si>
  <si>
    <t>m3</t>
  </si>
  <si>
    <t>ZEMELJSKA DELA SKUPAJ</t>
  </si>
  <si>
    <t>kos</t>
  </si>
  <si>
    <t>I.</t>
  </si>
  <si>
    <t>II.</t>
  </si>
  <si>
    <t>III.</t>
  </si>
  <si>
    <t>IV.</t>
  </si>
  <si>
    <t>V.</t>
  </si>
  <si>
    <t xml:space="preserve">SKUPAJ </t>
  </si>
  <si>
    <t xml:space="preserve">VSE SKUPAJ </t>
  </si>
  <si>
    <t>zap. št.</t>
  </si>
  <si>
    <t>šifra</t>
  </si>
  <si>
    <t>12 411</t>
  </si>
  <si>
    <t>13 311</t>
  </si>
  <si>
    <t>13 312</t>
  </si>
  <si>
    <t>Organizacija gradbišča – postavitev začasnih objektov</t>
  </si>
  <si>
    <t>Organizacija gradbišča – odstranitev začasnih objektov</t>
  </si>
  <si>
    <t>enota</t>
  </si>
  <si>
    <t xml:space="preserve">cena/enoto </t>
  </si>
  <si>
    <t>cena (EUR)</t>
  </si>
  <si>
    <t>2. 01</t>
  </si>
  <si>
    <t>2. 02</t>
  </si>
  <si>
    <t>2. 03</t>
  </si>
  <si>
    <t>2. 04</t>
  </si>
  <si>
    <t>2. 05</t>
  </si>
  <si>
    <t>2. 06</t>
  </si>
  <si>
    <t>21 224</t>
  </si>
  <si>
    <t>22 112</t>
  </si>
  <si>
    <t>25 112</t>
  </si>
  <si>
    <t>25 151</t>
  </si>
  <si>
    <t>Doplačilo za zatravitev s semenom</t>
  </si>
  <si>
    <t>3. 01</t>
  </si>
  <si>
    <t>3. 04</t>
  </si>
  <si>
    <t>3. 05</t>
  </si>
  <si>
    <t>35 214</t>
  </si>
  <si>
    <t>4. 01</t>
  </si>
  <si>
    <t>4. 02</t>
  </si>
  <si>
    <t>4. 05</t>
  </si>
  <si>
    <t>4. 06</t>
  </si>
  <si>
    <t>OPREMA CESTE</t>
  </si>
  <si>
    <t>SKUPAJ OPREMA CESTE</t>
  </si>
  <si>
    <t>5. 01</t>
  </si>
  <si>
    <t>5. 02</t>
  </si>
  <si>
    <t>5. 04</t>
  </si>
  <si>
    <t>5. 05</t>
  </si>
  <si>
    <t>5. 06</t>
  </si>
  <si>
    <t>61 122</t>
  </si>
  <si>
    <t>Izdelava temelja iz cementnega betona C 12/15, globine 80 cm, premera 30 cm</t>
  </si>
  <si>
    <t>5. 07</t>
  </si>
  <si>
    <t>5. 08</t>
  </si>
  <si>
    <t>0</t>
  </si>
  <si>
    <t>1. 05</t>
  </si>
  <si>
    <t>1. 06</t>
  </si>
  <si>
    <t>1. 01</t>
  </si>
  <si>
    <t>1. 02</t>
  </si>
  <si>
    <t>1. 03</t>
  </si>
  <si>
    <t>1. 04</t>
  </si>
  <si>
    <t>1. 07</t>
  </si>
  <si>
    <t>1. 08</t>
  </si>
  <si>
    <t>1. 12</t>
  </si>
  <si>
    <t>1. 13</t>
  </si>
  <si>
    <t>1. 16</t>
  </si>
  <si>
    <t>1. 17</t>
  </si>
  <si>
    <t>%</t>
  </si>
  <si>
    <t>12 476</t>
  </si>
  <si>
    <t>21 112</t>
  </si>
  <si>
    <t>21 234</t>
  </si>
  <si>
    <t>Valjanje in fino planiranje PZU do tčnosti +/- 1cm</t>
  </si>
  <si>
    <t>3. 06</t>
  </si>
  <si>
    <t>DDV - 22%</t>
  </si>
  <si>
    <t>1</t>
  </si>
  <si>
    <t>12 322</t>
  </si>
  <si>
    <t>Porušitev in odstranitev prepusta iz cevi s premerom do 60 cm, z odvozom na lastno deponijo izvajalca</t>
  </si>
  <si>
    <t>Porušitev in odstranitev glave prepusta s premerom do 60 cm, z nakladanjem in odvozom na lastno deponijo izvajalca</t>
  </si>
  <si>
    <t>12 435</t>
  </si>
  <si>
    <t>0,03</t>
  </si>
  <si>
    <t>1. 10</t>
  </si>
  <si>
    <t>60</t>
  </si>
  <si>
    <t>Dobava in vgraditev predfabriciranega dvignjenega robnika iz cementnega betona  s prerezom 15/25 cm v cementni beton C16/20</t>
  </si>
  <si>
    <t>3. 08</t>
  </si>
  <si>
    <t>35 235</t>
  </si>
  <si>
    <t>Dobava in vgraditev predfabriciranega pogreznjenega robnika iz cementnega betona  s prerezom 15/25 cm v cementni beton C16/20</t>
  </si>
  <si>
    <t>3. 10</t>
  </si>
  <si>
    <t>3. 11</t>
  </si>
  <si>
    <t>3. 12</t>
  </si>
  <si>
    <t>2</t>
  </si>
  <si>
    <t>4. 07</t>
  </si>
  <si>
    <t>4. 08</t>
  </si>
  <si>
    <t>4. 10</t>
  </si>
  <si>
    <t>4. 11</t>
  </si>
  <si>
    <t>4. 12</t>
  </si>
  <si>
    <t>4. 14</t>
  </si>
  <si>
    <t>4. 15</t>
  </si>
  <si>
    <t>4. 16</t>
  </si>
  <si>
    <t>4. 17</t>
  </si>
  <si>
    <t>4. 18</t>
  </si>
  <si>
    <t>4. 19</t>
  </si>
  <si>
    <t>5. 03</t>
  </si>
  <si>
    <t>61 612</t>
  </si>
  <si>
    <t>62 168</t>
  </si>
  <si>
    <t>4. 20</t>
  </si>
  <si>
    <t>Obnova in zavarovanje zakoličbe osi trase ostale javne ceste v ravninskem terenu</t>
  </si>
  <si>
    <t>11 121</t>
  </si>
  <si>
    <t>Postavitev in zavarovanje prečnega profila ostale javne ceste (pločnik) ravninskem  terenu</t>
  </si>
  <si>
    <t>11 221</t>
  </si>
  <si>
    <t>Porušitev in odstranitev asfaltne plasti v debelini od 6 do 10 cm, z odvozom na lastno deponijo izvajalca</t>
  </si>
  <si>
    <t>Rezanje asfaltne plasti s talno diamantno žago, debele 6 do 10 cm</t>
  </si>
  <si>
    <t>12 382</t>
  </si>
  <si>
    <t>1. 11</t>
  </si>
  <si>
    <t>1. 18</t>
  </si>
  <si>
    <t>Porušitev in odstranitev zidu, zaključnih glav ali temeljev izcementnega betona, z odvozom na lastno deponijo izvajalca</t>
  </si>
  <si>
    <t>Prestavitev jeklene varnostne ograje</t>
  </si>
  <si>
    <t>12 236</t>
  </si>
  <si>
    <t>1. 19</t>
  </si>
  <si>
    <t>12 372</t>
  </si>
  <si>
    <t>1. 14</t>
  </si>
  <si>
    <t>43 184</t>
  </si>
  <si>
    <t>43 185</t>
  </si>
  <si>
    <t>12</t>
  </si>
  <si>
    <t>45 211</t>
  </si>
  <si>
    <t>4. 03</t>
  </si>
  <si>
    <t>4. 04</t>
  </si>
  <si>
    <t>4. 09</t>
  </si>
  <si>
    <t>4. 13</t>
  </si>
  <si>
    <t>4. 21</t>
  </si>
  <si>
    <t>4. 22</t>
  </si>
  <si>
    <t>4. 23</t>
  </si>
  <si>
    <t>2. 07</t>
  </si>
  <si>
    <t>2. 08</t>
  </si>
  <si>
    <t>2. 09</t>
  </si>
  <si>
    <t>2. 11</t>
  </si>
  <si>
    <t>2. 10</t>
  </si>
  <si>
    <t>2. 12</t>
  </si>
  <si>
    <t>2. 13</t>
  </si>
  <si>
    <t>Dobava in vgraditev stebrička za prometni znak iz vroče cinkane jeklene cevi s premerom 64 mm, dolge do 4000 mm</t>
  </si>
  <si>
    <t>61 713</t>
  </si>
  <si>
    <t>61 218</t>
  </si>
  <si>
    <t>1. 22</t>
  </si>
  <si>
    <t>3. 09</t>
  </si>
  <si>
    <t>3. 13</t>
  </si>
  <si>
    <t>12 297- 01</t>
  </si>
  <si>
    <t>50</t>
  </si>
  <si>
    <t>5</t>
  </si>
  <si>
    <t>4</t>
  </si>
  <si>
    <t>Posek in odstranitev drevesa z deblom premera 31 do 50 cm ter odstranitev vej</t>
  </si>
  <si>
    <t>12 152</t>
  </si>
  <si>
    <t>12 164</t>
  </si>
  <si>
    <t>Odstranitev panja s premerom 31 do 50 cm z odvozom na deponijo na razdaljo do 100 m</t>
  </si>
  <si>
    <t>Prestavitev hidranta z vsem  potrebnim delom in materialom (izkopi, demontaža, montaža, …)</t>
  </si>
  <si>
    <t>ODVODNJAVANJE CESTNIH METEORNIH VOD</t>
  </si>
  <si>
    <t>SKUPAJ ODVODNJAVANJE CESTNIH METEORNIH VOD</t>
  </si>
  <si>
    <t>12 282</t>
  </si>
  <si>
    <t>Odstranitev prometnega znaka s stranico/premerom 600 mm na enem podstavku z deponiranjem ob trasi</t>
  </si>
  <si>
    <t>1. 15</t>
  </si>
  <si>
    <t>1. 20</t>
  </si>
  <si>
    <t>1. 21</t>
  </si>
  <si>
    <t>1. 23</t>
  </si>
  <si>
    <t>1. 24</t>
  </si>
  <si>
    <t>Površinski izkop plodne zemlje - 1 kategorije v debelini 0,10 m, širine 3,00 m - strojno z odrivom do 5m</t>
  </si>
  <si>
    <t>12 316</t>
  </si>
  <si>
    <t>Površinski izkop plodne zemlje - 1 kategorije v debelini 0,10 m, širine 3,00 m - strojno z nakladanjem in odvozom na deponijo ob trasi</t>
  </si>
  <si>
    <t xml:space="preserve">Izdelava  poševne vtočne ali iztočne glave prepusta krožnega prereza iz cmentnega betona s premerom 30 do 40 cm </t>
  </si>
  <si>
    <t>43 182</t>
  </si>
  <si>
    <t>43 186</t>
  </si>
  <si>
    <t>45 115</t>
  </si>
  <si>
    <t>44 957</t>
  </si>
  <si>
    <t>Dobava in vgraditev pokrova iz duktilne litine z nosilnostjo 400 kN, s prerezom 600/600 mm</t>
  </si>
  <si>
    <t>Vsi izkopi in zasipi potrebni za izvedbo meteorne odvodnje asfaltnih površin so zajeti v zemeljskih delih in voziščni konstrukciji (zemljina, obsip cevi,kamniti drobljenec, …)</t>
  </si>
  <si>
    <t>44 342</t>
  </si>
  <si>
    <t>44 975</t>
  </si>
  <si>
    <t>Snemanje meteorne odvodnje s kamero</t>
  </si>
  <si>
    <t>Izvedba projekta PID odvodnje meteornih vod</t>
  </si>
  <si>
    <t>OSTALE STORITVE</t>
  </si>
  <si>
    <t>VI.</t>
  </si>
  <si>
    <t>6. 01</t>
  </si>
  <si>
    <t>6. 02</t>
  </si>
  <si>
    <t>ur</t>
  </si>
  <si>
    <t>6. 03</t>
  </si>
  <si>
    <t>6. 04</t>
  </si>
  <si>
    <t>SKUPAJ OSTALE STORITVE</t>
  </si>
  <si>
    <t>Obsip kanalizacijskih cevi do 30 cm nad temenom z frakcijo 8-16 mm</t>
  </si>
  <si>
    <t>3. 15</t>
  </si>
  <si>
    <t>3. 16</t>
  </si>
  <si>
    <t>5. 09</t>
  </si>
  <si>
    <t>5. 10</t>
  </si>
  <si>
    <t>5. 11</t>
  </si>
  <si>
    <t>Nabava, dobava in postavitev asimetričnega konzolnega nosilega ogrodja za prometni znak iz vroče cinkane jeklene cevi premera 80 mm, svetle višine do 4,00 m po detajlu</t>
  </si>
  <si>
    <t>61 331</t>
  </si>
  <si>
    <t>PREHOD ZA KOLESARJE - 5232-1</t>
  </si>
  <si>
    <t>5. 12</t>
  </si>
  <si>
    <t>5. 13</t>
  </si>
  <si>
    <t>5. 14</t>
  </si>
  <si>
    <t>POVRŠINE ZA KOLESARJE  (PZK)</t>
  </si>
  <si>
    <t>Odstranitev panja s premerom 11 do 30 cm z odvozom na deponijo na razdaljo do 100 m</t>
  </si>
  <si>
    <t>8</t>
  </si>
  <si>
    <t>Zavarovanje gradbišča v času gradnje s polovično zaporo prometa in ročnim usmerjanjem</t>
  </si>
  <si>
    <t>Poruštev in odstranitev ograje iz zimzelenega drevja nizke rasti (ciprese)</t>
  </si>
  <si>
    <t xml:space="preserve">Prestavitev droga javne razsvetljave (7 m) z vsem pomožnim delom in materialom (kabel, izkopi zasipi, temelj, drobni material, .....). Dolžina prestavitve 4 m. </t>
  </si>
  <si>
    <t>Dvig vodovodnega ventila na novo niveleto z vsem pomožnim delom in materalom</t>
  </si>
  <si>
    <t>Rezkanje in odvoz asfaltne krovne plasti v debelini 4 do 7 cm (priključitev  na obstoječi asfalt)</t>
  </si>
  <si>
    <t>Posek in odstranitev grmičevja z nakladanjem in odvozom na lastno deponijo izvajalca</t>
  </si>
  <si>
    <t>Strojno ročna odstranitev kanalet z nakladanjem in odvozom na deponijo izvajalca</t>
  </si>
  <si>
    <t>Strojno profiliranje odvodnega jarka v zemljini I do III ktg z nakladanjem in odvozom zemljine po trasi za kasnejšo uporabo. Količina zemljine do 0,40m3/m.</t>
  </si>
  <si>
    <t>Široki izkop vezljive zemljine – 3. kategorije – strojno z nakladanjem in odvozom na deponijo izvajalca (odvodnja, kolesarske površine, širitev ceste, zidovi, …)</t>
  </si>
  <si>
    <t>Široki izkop zrnate kamnine – 3. kategorije (obstoječi tampon-bankina širitev ceste) – strojno z nakladanjem in odvozom na začasno deponijo ob trasi, za kasnejšo uporabo (izboljšava temeljnih tal)</t>
  </si>
  <si>
    <t>Ureditev planuma temeljnih tal vezljive zemljine – 3. kategorije  (nasipi, cesta, priključki, kolesarske površine)</t>
  </si>
  <si>
    <t>Humuziranje brežine brez valjanja, v debelini do 15 cm - strojno-ročno, z materialom ob trasi in iz deponije ob trasi (post. št. 2. 02 in 2. 03)</t>
  </si>
  <si>
    <t>Nabava, dobava in vgrajevanje humusa na brežine brez valjanja, v debelini do 15 cm - strojno-ročno</t>
  </si>
  <si>
    <t>VOZIŠČNE KONSTRUKCIJE IN DRUGA GRADBENA DELA</t>
  </si>
  <si>
    <t>Čiščenje in pobrizg obstoječega asfalta z bitumensko emulzijo HB 40K ali njej po kvaliteti enaki. Količina pobrizga 0,3 do 0,50 kg/m2</t>
  </si>
  <si>
    <t>Dobava in vgraditev predfabriciranega  robnika iz cementnega betona  s prerezom 10/20 cm v cementni beton C16/20</t>
  </si>
  <si>
    <t>35213</t>
  </si>
  <si>
    <t>MOSTNE KONSTRUKCIJE</t>
  </si>
  <si>
    <t>VOZIŠČNE KONSTRUKCIJE IN DRUGA GRADBENA DELA SKUPAJ</t>
  </si>
  <si>
    <t>Nabava dobava in vgrajevanje C 25/30 z dodatkom za odpornost proti soli (cementol SPA)</t>
  </si>
  <si>
    <t>kg</t>
  </si>
  <si>
    <t>1. 09</t>
  </si>
  <si>
    <t>Nepredvidena in nujno potrebna dela v višini 3% od postavk 1.1 do 1.23</t>
  </si>
  <si>
    <t>3. 02.</t>
  </si>
  <si>
    <t>3. 03</t>
  </si>
  <si>
    <t>3. 14</t>
  </si>
  <si>
    <t>10</t>
  </si>
  <si>
    <t>40</t>
  </si>
  <si>
    <t>6</t>
  </si>
  <si>
    <t>Ponovna postavitev deponiranega obstoječega enega prometnega znaka na enem drogu, z vsem potrebnim delom in materialom (izkopi, zasipi, temelj)</t>
  </si>
  <si>
    <t>15</t>
  </si>
  <si>
    <t>KOLESARSKA POT, STEZA, PAS - 5609-1</t>
  </si>
  <si>
    <r>
      <t>Izdelava tankoslojne prečne in ostalih označb na vozišču z enokomponentno belo barvo, vključno 250 g/m</t>
    </r>
    <r>
      <rPr>
        <vertAlign val="superscript"/>
        <sz val="10"/>
        <rFont val="Arial"/>
        <family val="2"/>
        <charset val="238"/>
      </rPr>
      <t>2</t>
    </r>
    <r>
      <rPr>
        <sz val="10"/>
        <rFont val="Arial"/>
        <family val="2"/>
        <charset val="238"/>
      </rPr>
      <t xml:space="preserve"> posipa z drobci / kroglicami stekla, strojno, debelina plasti suhe snovi 300 </t>
    </r>
    <r>
      <rPr>
        <sz val="10"/>
        <rFont val="Symbol"/>
        <family val="1"/>
        <charset val="2"/>
      </rPr>
      <t>m</t>
    </r>
    <r>
      <rPr>
        <sz val="10"/>
        <rFont val="Arial"/>
        <family val="2"/>
        <charset val="238"/>
      </rPr>
      <t>m, površina označbe 0,6 do 1,0 m2</t>
    </r>
  </si>
  <si>
    <t>62 176</t>
  </si>
  <si>
    <t>62 111</t>
  </si>
  <si>
    <r>
      <t>Izdelava tankoslojne vzdolžne označbe na vozišču z enokomponentno belo barvo, vključno 250 g/m</t>
    </r>
    <r>
      <rPr>
        <vertAlign val="superscript"/>
        <sz val="10"/>
        <rFont val="Arial"/>
        <family val="2"/>
        <charset val="238"/>
      </rPr>
      <t>2</t>
    </r>
    <r>
      <rPr>
        <sz val="10"/>
        <rFont val="Arial"/>
        <family val="2"/>
        <charset val="238"/>
      </rPr>
      <t xml:space="preserve"> posipa z drobci / kroglicami stekla, strojno, debelina plasti suhe snovi 200 </t>
    </r>
    <r>
      <rPr>
        <sz val="10"/>
        <rFont val="Symbol"/>
        <family val="1"/>
        <charset val="2"/>
      </rPr>
      <t>m</t>
    </r>
    <r>
      <rPr>
        <sz val="10"/>
        <rFont val="Arial"/>
        <family val="2"/>
        <charset val="238"/>
      </rPr>
      <t>m, širina črte 10 cm</t>
    </r>
  </si>
  <si>
    <t>3. 17</t>
  </si>
  <si>
    <t>upravičen strošek</t>
  </si>
  <si>
    <t>neupravičen strošek</t>
  </si>
  <si>
    <t>NI ZA PRINT!</t>
  </si>
  <si>
    <t>Geodetski posnetek izvedbe kolesarskih površin za potrebe PID in BCP</t>
  </si>
  <si>
    <t xml:space="preserve">POPDPORNE KONSTRUKCIJE </t>
  </si>
  <si>
    <t>3. 18</t>
  </si>
  <si>
    <t>3. 19</t>
  </si>
  <si>
    <t>Nabava, dobava in vgradnja kvalitetnega lomljenca premera do 60 cm v razmerju kamen:beton - 60%:40%. Uporabi se zemeljsko vlažen beton C16/20</t>
  </si>
  <si>
    <t>150</t>
  </si>
  <si>
    <t>30</t>
  </si>
  <si>
    <t>35</t>
  </si>
  <si>
    <t>1000</t>
  </si>
  <si>
    <t>TRASA št. 9 (1-2)</t>
  </si>
  <si>
    <t>1900</t>
  </si>
  <si>
    <t>3200</t>
  </si>
  <si>
    <t>650</t>
  </si>
  <si>
    <t>Izdelava nosilne plasti iz AC drobljenca zrnavosti 0/11 v debelini 4 cm (surf) B70/100 A4 - (preplastitev parkirišče), strojna izdelava</t>
  </si>
  <si>
    <t>Kamniti podporni zidovi se izvedejo z vsem pomožnim delom (fugiranje s cementno malto, postavitev profilov, …..) in materialom.  Vsi izkopi, zasipi, drenaže so zajeti v drugih postavkah.</t>
  </si>
  <si>
    <t>Postavitev in zavarovanje prečnega profila meteorne odvodnje in odvodnega jarka v ravninskem  terenu</t>
  </si>
  <si>
    <t>43 183</t>
  </si>
  <si>
    <t>3 .06</t>
  </si>
  <si>
    <t>3. 07</t>
  </si>
  <si>
    <t>Nepredvidena in nujno potrebna dela v višini 3% od postavk 2.1 do 2.12</t>
  </si>
  <si>
    <t>Odkop humuzirane/zatravljene bankine, široke 0,51 do 1,00 m v debelini 10 cm,  z nakladanjem in odvozom na trajno deponijo izvajalca</t>
  </si>
  <si>
    <t>SMER VOŽNJE - 5411, 5412, 5413, 5421, 5422</t>
  </si>
  <si>
    <t>22</t>
  </si>
  <si>
    <r>
      <t>Izdelava tankoslojne vzdolžne označbe na vozišču z enokomponentno belo barvo, vključno 250 g/m</t>
    </r>
    <r>
      <rPr>
        <vertAlign val="superscript"/>
        <sz val="10"/>
        <rFont val="Arial"/>
        <family val="2"/>
        <charset val="238"/>
      </rPr>
      <t>2</t>
    </r>
    <r>
      <rPr>
        <sz val="10"/>
        <rFont val="Arial"/>
        <family val="2"/>
        <charset val="238"/>
      </rPr>
      <t xml:space="preserve"> posipa z drobci / kroglicami stekla, strojno, debelina plasti suhe snovi 200 </t>
    </r>
    <r>
      <rPr>
        <sz val="10"/>
        <rFont val="Symbol"/>
        <family val="1"/>
        <charset val="2"/>
      </rPr>
      <t>m</t>
    </r>
    <r>
      <rPr>
        <sz val="10"/>
        <rFont val="Arial"/>
        <family val="2"/>
        <charset val="238"/>
      </rPr>
      <t>m, širina črte 15 cm</t>
    </r>
  </si>
  <si>
    <t>5. 16</t>
  </si>
  <si>
    <t>62 113</t>
  </si>
  <si>
    <t>SMER VOŽNJE KOLESARJA V NASELJU - 5461, 5462, 5463, 5464, 5465, 5466, 5467</t>
  </si>
  <si>
    <t>62 167</t>
  </si>
  <si>
    <t>KOLESAR V NASELJU - POT, STEZA - 5609</t>
  </si>
  <si>
    <t>62 166</t>
  </si>
  <si>
    <t>11</t>
  </si>
  <si>
    <t>62 114</t>
  </si>
  <si>
    <t>Dobava in pritrditev okroglega prometnega znaka, podloga iz vroče cinkane jeklene pločevine, znak z odsevno folijo RA2, premera do 600 mm</t>
  </si>
  <si>
    <t>5. 15</t>
  </si>
  <si>
    <t>5. 17</t>
  </si>
  <si>
    <t>5. 18</t>
  </si>
  <si>
    <t>neuprav. strošek</t>
  </si>
  <si>
    <t>kol.</t>
  </si>
  <si>
    <t>5. 19</t>
  </si>
  <si>
    <t>Dobava in vgraditev jeklene varnostne ograje, vključno vse elemente, za nivo zadrževanja N2 in za delovno širino W4</t>
  </si>
  <si>
    <t>64 434</t>
  </si>
  <si>
    <t>24 111</t>
  </si>
  <si>
    <t>Vgraditev nasipa iz nevezljive zemline 3. kategorije (material iz izkopov) do zbitosti Evd2 &gt; 40 Mpa</t>
  </si>
  <si>
    <t>24 118</t>
  </si>
  <si>
    <t>Izdelava nasipa iz zrnate kamnine 3. ktg z dobavo iz gramoznice do zbitosti Evd2 &gt; 40 Mpa</t>
  </si>
  <si>
    <t>REKAPITUALCIJA</t>
  </si>
  <si>
    <t>OBČINA LENART</t>
  </si>
  <si>
    <t>OBČINA SVETA ANA</t>
  </si>
  <si>
    <t>21</t>
  </si>
  <si>
    <t>640</t>
  </si>
  <si>
    <t>70</t>
  </si>
  <si>
    <t>3300</t>
  </si>
  <si>
    <t>1250</t>
  </si>
  <si>
    <t>1140</t>
  </si>
  <si>
    <t>2260</t>
  </si>
  <si>
    <t>Posek in odstranitev drevesa z deblom premera 11 do 30 cm ter odstranitev vej</t>
  </si>
  <si>
    <t>12 297</t>
  </si>
  <si>
    <t>24</t>
  </si>
  <si>
    <t>4. 24</t>
  </si>
  <si>
    <t>4. 25</t>
  </si>
  <si>
    <t>62 112</t>
  </si>
  <si>
    <r>
      <t>Izdelava tankoslojne vzdolžne označbe na vozišču z enokomponentno belo barvo, vključno 250 g/m</t>
    </r>
    <r>
      <rPr>
        <vertAlign val="superscript"/>
        <sz val="10"/>
        <rFont val="Arial"/>
        <family val="2"/>
        <charset val="238"/>
      </rPr>
      <t>2</t>
    </r>
    <r>
      <rPr>
        <sz val="10"/>
        <rFont val="Arial"/>
        <family val="2"/>
        <charset val="238"/>
      </rPr>
      <t xml:space="preserve"> posipa z drobci / kroglicami stekla, strojno, debelina plasti suhe snovi 200 </t>
    </r>
    <r>
      <rPr>
        <sz val="10"/>
        <rFont val="Symbol"/>
        <family val="1"/>
        <charset val="2"/>
      </rPr>
      <t>m</t>
    </r>
    <r>
      <rPr>
        <sz val="10"/>
        <rFont val="Arial"/>
        <family val="2"/>
        <charset val="238"/>
      </rPr>
      <t>m, širina črte 12 cm</t>
    </r>
  </si>
  <si>
    <t>13</t>
  </si>
  <si>
    <t>12 151</t>
  </si>
  <si>
    <t>43 181</t>
  </si>
  <si>
    <t>Nabava, dobava in vgrajevanje podbetona C16/20 v debelini 0,05 m, z vsem pomožnim delom in materialom</t>
  </si>
  <si>
    <t>5. 20</t>
  </si>
  <si>
    <t xml:space="preserve">Priprava in izdelava enoplastne mulde iz plasti enakih kot vozišče z vsem pomožnim delom in materialom </t>
  </si>
  <si>
    <t xml:space="preserve">Nabava, dobava in vgradnja geotekstila z natezno trdnostjo 16-18 kN/m2 </t>
  </si>
  <si>
    <r>
      <t>Izdelava tankoslojne vzdolžne označbe  na vozišču z enokomponentno belo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 xml:space="preserve">m, širina črte 50 cm </t>
    </r>
  </si>
  <si>
    <t>5. 21</t>
  </si>
  <si>
    <t>PREHOD ZA KOLESARJE - 5232-2</t>
  </si>
  <si>
    <t>4. 26</t>
  </si>
  <si>
    <t>Obnova in zavarovanje zakoličbe osi meteorne odvodnje in drenažne kanaliacije v hribovito - ravninskem terenu</t>
  </si>
  <si>
    <t>44 343</t>
  </si>
  <si>
    <t>Geodetski posnetek izvedene meteorne odvodnje in DK)</t>
  </si>
  <si>
    <t>45 152</t>
  </si>
  <si>
    <t>4. 27</t>
  </si>
  <si>
    <t>4. 28</t>
  </si>
  <si>
    <t>4. 29</t>
  </si>
  <si>
    <t>SKUPNA REKAPITULACIJA</t>
  </si>
  <si>
    <t>44 231</t>
  </si>
  <si>
    <t>Dobava in vgraditev stebrička za prometni znak iz vroče cinkane jeklene cevi s premerom 64 mm, dolge do 3000 mm</t>
  </si>
  <si>
    <t>61 216</t>
  </si>
  <si>
    <t>61 641</t>
  </si>
  <si>
    <t>Dobava in pritrditev okroglega prometnega znaka, podloga iz aluminijaste pločevine, znak z odsevno folijo 1. vrste, premera 400 mm</t>
  </si>
  <si>
    <t>61 723</t>
  </si>
  <si>
    <t>Izdelava nevezane nosilne plasti enakomerno zrnatega drobljenca iz kamnine (TD 32) v debelini do 20 cm</t>
  </si>
  <si>
    <t>31 131</t>
  </si>
  <si>
    <t>24 475</t>
  </si>
  <si>
    <t>Izdelava posteljice iz drobljenih kamnitih zrn (zmrzlinsko odporna plast enakomerno zrnatega drobljenca iz kamnine (KG 0/63) v debelini 40 cm</t>
  </si>
  <si>
    <t>31 563</t>
  </si>
  <si>
    <t>32 278</t>
  </si>
  <si>
    <t>32 291</t>
  </si>
  <si>
    <t>Izdelava nosilne plasti iz AC drobljenca zrnavosti 0/11 v debelini 5 cm (surf) B70/100 A5 - (kolesarske površine), strojna izdelava</t>
  </si>
  <si>
    <t>23 314</t>
  </si>
  <si>
    <t>Izdelava obrabno nosilne plasti iz AC drobljenca zrnavosti 0/22 v debelini 7 cm (base) B70/100 A3 - (cesta_RC), ročna izdelava</t>
  </si>
  <si>
    <t>Izdelava obrabno nosilne plasti iz AC drobljenca zrnavosti 0/11 v debelini 4 cm (surf) B70/100 A3 - (cesta_RC), ročna izdelava</t>
  </si>
  <si>
    <t>ZAUSTAVITVENA LINIJA - 5211</t>
  </si>
  <si>
    <t>62 163</t>
  </si>
  <si>
    <r>
      <t>Izdelava tankoslojne prečne in ostalih označb na vozišču z enokomponentno belo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m, površina označbe do 0,5 m</t>
    </r>
    <r>
      <rPr>
        <vertAlign val="superscript"/>
        <sz val="10"/>
        <rFont val="Arial"/>
        <family val="2"/>
        <charset val="238"/>
      </rPr>
      <t>2</t>
    </r>
  </si>
  <si>
    <t>62 165</t>
  </si>
  <si>
    <t>ODVZEM PREDNOSTI (5604)</t>
  </si>
  <si>
    <t>79 351</t>
  </si>
  <si>
    <t>79 514</t>
  </si>
  <si>
    <t>Izdelava projektne dokumentacije za projekt izvedenih del ceste in kolesarski površin</t>
  </si>
  <si>
    <t>Izdelava jaška iz PVC,PE krožnega prereza s premerom 60 cm, globokega do 1,00 m</t>
  </si>
  <si>
    <t>44 341</t>
  </si>
  <si>
    <t>Izdelava jaška iz PVC,PE krožnega prereza s premerom 60 cm, globokega 1,0- 1,5 m</t>
  </si>
  <si>
    <t>Izdelava jaška iz PVC,PE krožnega prereza s premerom 60 cm, globokega 1,5 - 2,0 m</t>
  </si>
  <si>
    <t>Izdelava jaška iz PVC,PE krožnega prereza s premerom 80 cm, globokega 1,0- 1,50 m</t>
  </si>
  <si>
    <t>Izdelava jaška iz PVC,PE krožnega prereza s premerom 80 cm, globokega 1,5-2,0 m</t>
  </si>
  <si>
    <t>44 362</t>
  </si>
  <si>
    <t>44 363</t>
  </si>
  <si>
    <t>Izdelava jaška iz PVC,PE krožnega prereza s premerom 80 cm, globokega 2,0-3,0 m</t>
  </si>
  <si>
    <t>44 364</t>
  </si>
  <si>
    <t>Izdelava jaška iz PVC,PE krožnega prereza s premerom 100 cm, globokega 1,0-1,5 m</t>
  </si>
  <si>
    <t>44 382</t>
  </si>
  <si>
    <t>Obbetoniranje cevi za kanalizacijo s cementnim betonom C 16/20, po detajlu iz načrta, premera 110 mm</t>
  </si>
  <si>
    <t>43 291</t>
  </si>
  <si>
    <t>Doplačilo za izdelavo kanalizacije v globini 1,1 do 2 m s cevmi premera do 30 cm</t>
  </si>
  <si>
    <t>Doplačilo za izdelavo kanalizacije v globini 1,1 do 2 m s cevmi premera 31 do 60 cm</t>
  </si>
  <si>
    <t>43 511</t>
  </si>
  <si>
    <t>43 512</t>
  </si>
  <si>
    <t>Nabava, dobava in vgrajevanje podbetona C16/20 v debelini 0,20 m, z vsem pomožnim delom in materialom</t>
  </si>
  <si>
    <t>Izdelava temelja iz cementnega betona C 12/15, globine 80 cm, premera 40 cm</t>
  </si>
  <si>
    <t>61 123</t>
  </si>
  <si>
    <t>61 722</t>
  </si>
  <si>
    <r>
      <t>Dobava in pritrditev prometnega znaka, podloga iz aluminijaste pločevine, znak z odsevno folijo 1. vrste, velikost od 0,11 do 0,20 m</t>
    </r>
    <r>
      <rPr>
        <vertAlign val="superscript"/>
        <sz val="10"/>
        <rFont val="Arial"/>
        <family val="2"/>
        <charset val="238"/>
      </rPr>
      <t>2</t>
    </r>
  </si>
  <si>
    <t xml:space="preserve">ROBNA NEPREKINJENA ČRTA - 5112 </t>
  </si>
  <si>
    <r>
      <t>Izdelava tankoslojne prečne in ostalih označb na vozišču z enokomponentno belo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m, širina črte 20 do 30 cm</t>
    </r>
  </si>
  <si>
    <t>62 162</t>
  </si>
  <si>
    <t>POLJE ZA USMERJANJE PROMETA - 5313</t>
  </si>
  <si>
    <t>4. 30</t>
  </si>
  <si>
    <t>4. 31</t>
  </si>
  <si>
    <t>4. 32</t>
  </si>
  <si>
    <t>4. 33</t>
  </si>
  <si>
    <t>4. 34</t>
  </si>
  <si>
    <t>4. 35</t>
  </si>
  <si>
    <t>4. 36</t>
  </si>
  <si>
    <t>4. 37</t>
  </si>
  <si>
    <t>4. 38</t>
  </si>
  <si>
    <t>43 831</t>
  </si>
  <si>
    <t>Preiskus vodotesnosti zgrajene meteorne odvodnje premera 200 do 500 mm</t>
  </si>
  <si>
    <t>Izdelava vzdolžne in prečne drenaže, globoke do 1,0 m, na podložni plasti iz cementnega betona, s trdimi plastičnimi cevmi premera 10 cm</t>
  </si>
  <si>
    <t>42 162</t>
  </si>
  <si>
    <t>Izdelava obrabno nosilne plasti iz AC drobljenca zrnavosti 0/16 v debelini 8 cm (surf) B70/100 A4 - (priključki), ročna izdelava</t>
  </si>
  <si>
    <t>45 151</t>
  </si>
  <si>
    <t>Dobava in vgraditev pokrova iz duktilne litine z nosilnostjo 250 kN, s prerezom 600/600 mm</t>
  </si>
  <si>
    <t>44 958</t>
  </si>
  <si>
    <t>44 142</t>
  </si>
  <si>
    <t>Izdelava jaška iz cementnega betona, izmere prereza 80/80 cm, globokega do 1 m</t>
  </si>
  <si>
    <t>Izdelava jaška iz cementnega betona, izmere prereza 80/80 cm, globokega 1,0 do 1,5 m</t>
  </si>
  <si>
    <t>44 232</t>
  </si>
  <si>
    <t>Izdelava jaška iz cementnega betona krožnega prereza s premerom 60 cm, globokega 1,0 do 1,5 m</t>
  </si>
  <si>
    <t>Izdelava meteorne odvodnje iz cevi PVC, PE, premera 110 mm, SN8, v globini do 1,0 m (od požiralnika ali vtočnega robika do jaška - L= od 1,0 do 2,00 m)</t>
  </si>
  <si>
    <t>17</t>
  </si>
  <si>
    <t>Nabava, dobava in gradnja požiralnika globine do 1,00 m iz PE PVC cevi premera 40 cm z namestitivijo LTŽ rešetke 400x400 mm nosilnosti 400 kN z vsem potrebnim delom in materialom</t>
  </si>
  <si>
    <t>Nabava, dobava in gradnja peskolova globine do 1,00 m iz PE PVC cevi premera 40 cm z namestitivijo LTŽ pokrova 400x400 mm nosilnosti 125 kN z vsem potrebnim delom in materialom</t>
  </si>
  <si>
    <t>Izdelava dna in brežine jarka iz kvalitetnega lomljenca v debelini 30 cm, v cementnem betonu C 16/20, od profila 200 - 201+8m, od profila 211-5m do 214+5 m, in na ostalih lokacijah sotočij jarkov ali izpustov (kamnite glave),   z vsem potrebnim delom in materialom</t>
  </si>
  <si>
    <t>Izdelava kanalizacije iz cevi iz polietilena, vključno s podložno plastjo iz zmesi kamnitih zrn, premera 16 cm, v globini do 1,2 m</t>
  </si>
  <si>
    <t>Izdelava kanalizacije iz cevi iz polietilena, vključno s podložno plastjo iz zmesi kamnitih zrn, premera 20 cm, v globini do 1,2 m</t>
  </si>
  <si>
    <t>Izdelava kanalizacije iz cevi iz polietilena, vključno s podložno plastjo iz zmesi kamnitih zrn, premera 25 cm, v globini do 1,2 m</t>
  </si>
  <si>
    <t>Izdelava kanalizacije iz cevi iz polietilena, vključno s podložno plastjo iz zmesi kamnitih zrn, premera 31,5 cm, v globini do 1,2 m</t>
  </si>
  <si>
    <t>Izdelava kanalizacije iz cevi iz polietilena, vključno s podložno plastjo iz zmesi kamnitih zrn, premera 40 cm, v globini do 1,2 m</t>
  </si>
  <si>
    <t>Izdelava kanalizacije iz cevi iz polietilena, vključno s podložno plastjo iz zmesi kamnitih zrn, premera 50 cm, v globini do 1,2 m</t>
  </si>
  <si>
    <t>Izdelava vzdolžnega ali prečnega prepusta krožnega prereza iz PE, PVC DN 500 cevi SN 8 v podbetonu C16/20 (obbetoniran) z vsem pomožnim delom in materialom (izkopi, zasipi, utrjevanje, ……)</t>
  </si>
  <si>
    <t>Izdelava vzdolžnega ali prečnega prepusta krožnega prereza iz PE, PVC DN 400 cevi SN 8 v podbetonu C16/20 (obbetoniran) z vsem pomožnim delom in materialom (izkopi, zasipi, utrjevanje, ……)</t>
  </si>
  <si>
    <t>Izdelava vzdolžnega ali prečnega prepusta krožnega prereza iz PE, PVC DN 315 cevi SN 8 v podbetonu C16/20 (obbstoniran) z vsem pomožnim delom in materialom (izkopi, zasipi, utrjevanje, ……)</t>
  </si>
  <si>
    <t>Izdelava vzdolžnega ali prečnega prepusta krožnega prereza iz PE, PVC DN 250 cevi SN 8 v podbetonu C16/20 (obbetoniran) z vsem pomožnim delom in materialom (izkopi, zasipi, utrjevanje, ……)</t>
  </si>
  <si>
    <t>Izdelava prepusta krožnega prereza iz cevi iz cementnega betona s premerom 80 cm, z obbetoniranjem</t>
  </si>
  <si>
    <t>Izdelava prepusta krožnega prereza iz cevi iz cementnega betona s premerom 50 cm, z obbetoniranjem</t>
  </si>
  <si>
    <t>45 113</t>
  </si>
  <si>
    <t>4. 39</t>
  </si>
  <si>
    <t>4. 40</t>
  </si>
  <si>
    <t>4. 41</t>
  </si>
  <si>
    <t>Nepredvidena in nujno potrebna dela v višini 3% od postavk 4.1 do 4.40</t>
  </si>
  <si>
    <t>Nabava, dobava in vgrajevanje podbetona C16/20 v debelini 0,20m, z vsem pomožnim delom in materialom</t>
  </si>
  <si>
    <t>KAMNITI ZIDOVI (P96 - P106)</t>
  </si>
  <si>
    <t>34</t>
  </si>
  <si>
    <t>Nabava, dobava in vgradnja geotekstila z natezno trdnostjo 16-18 kN/m2 (od prof 49 do prof 95 in 127 do 224)</t>
  </si>
  <si>
    <t>31 815</t>
  </si>
  <si>
    <t>Izdelava obrabno nosilne plasti iz AC drobljenca zrnavosti 0/16 v debelini 6 cm (surf) B70/100 A4 - (kolesarske površine), strojna izdelava</t>
  </si>
  <si>
    <t>31 813</t>
  </si>
  <si>
    <t>Rezanje asfaltne plasti s talno diamantno žago, debele 11 do 15 cm</t>
  </si>
  <si>
    <t>12 383</t>
  </si>
  <si>
    <t>Dobava in pritrditev prometnega znaka, podloga iz vroče cinkane jeklene pločevine-dopolnilna tabla- znak z odsevno folijo RA2, velikost 0,21 do 0,40 m2</t>
  </si>
  <si>
    <t>Nabava, dobava in montaža cestnega ogledala 800/800 mm z vsem potrebnim delom in materialom</t>
  </si>
  <si>
    <t>ROBNA PREKINJENA ČRTA - 5122 ; 5122-2</t>
  </si>
  <si>
    <r>
      <t>Izdelava tankoslojne prečne in ostalih označb na vozišču z enokomponentno belo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m, širina črte 50 cm (50 x 50 cm) ;  ( 3 prehodi v skupni dolžini 30 m) - z robno (rdeče rjavo) črto</t>
    </r>
  </si>
  <si>
    <r>
      <t>Izdelava tankoslojne prečne in ostalih označb na vozišču z enokomponentno belo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m, širina črte 50 cm (50 x 50 cm) ;  ( 1 prehod v skupni dolžini 10 m) - z robno (rdeče rjavo) črto</t>
    </r>
  </si>
  <si>
    <t>PREHOD ZA KOLESARJE IN PEŠCE - 5232</t>
  </si>
  <si>
    <t>PEŠEC 5610</t>
  </si>
  <si>
    <r>
      <t>Izdelava tankoslojne prečne in ostalih označb na vozišču z enokomponentno belo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m, površina označbe od 0,50 do 1,1 m</t>
    </r>
    <r>
      <rPr>
        <vertAlign val="superscript"/>
        <sz val="10"/>
        <rFont val="Arial"/>
        <family val="2"/>
        <charset val="238"/>
      </rPr>
      <t>2</t>
    </r>
  </si>
  <si>
    <t>LOČILNA PERKINJENA ČRTA - 5121 (1/2/1 in 1/1/1)</t>
  </si>
  <si>
    <t>LOČILNA NEPREKINJENA ČRTA - 5111</t>
  </si>
  <si>
    <t>5. 22</t>
  </si>
  <si>
    <t>5. 23</t>
  </si>
  <si>
    <t>5. 24</t>
  </si>
  <si>
    <t>5. 25</t>
  </si>
  <si>
    <t>5. 26</t>
  </si>
  <si>
    <t>5. 27</t>
  </si>
  <si>
    <t>5. 28</t>
  </si>
  <si>
    <t>5. 29</t>
  </si>
  <si>
    <t xml:space="preserve">LOČILNA NEPREKINJENA ČRTA - 5233 </t>
  </si>
  <si>
    <t>Ureditev bankin iz tamponskega drobljenca 0-32 v debelini do 11 cm, ter v širini od 0,51 do 75 m</t>
  </si>
  <si>
    <t>36 132</t>
  </si>
  <si>
    <t>Izdelava dna in brežin jarka iz kvalitetnega lomljenca v debelini 30 cm, v cementnem betonu C 16/20 z vsem potrebnim delom in materialom (od prof. št 241 do 249+15 m)</t>
  </si>
  <si>
    <t>375</t>
  </si>
  <si>
    <t>635</t>
  </si>
  <si>
    <t>Strojno profiliranje obstoječega odvodnega jarka v zemljini I do III ktg z nakladanjem in odvozom zemljine po trasi za kasnejšo uporabo. Količina zemljine do 0,40m3/m.</t>
  </si>
  <si>
    <t>Nabava, dobava in vgradnja geotekstila z natezno trdnostjo 16-18 kN/m2 (od prof 223 do prof  257)</t>
  </si>
  <si>
    <t>CONA "30" - 5603</t>
  </si>
  <si>
    <t>5. 30</t>
  </si>
  <si>
    <t>Rekapitulacija</t>
  </si>
  <si>
    <t>1.</t>
  </si>
  <si>
    <t>Pripravljalna dela</t>
  </si>
  <si>
    <t>2.</t>
  </si>
  <si>
    <t>AB konstrukcija (temeljenje in klasični del)</t>
  </si>
  <si>
    <t>3.</t>
  </si>
  <si>
    <t>Montažna AB konstrukcija (most)</t>
  </si>
  <si>
    <t>4.</t>
  </si>
  <si>
    <t>Ostala dela</t>
  </si>
  <si>
    <t>Skupaj:</t>
  </si>
  <si>
    <t>Skupaj</t>
  </si>
  <si>
    <t>DDV 22%</t>
  </si>
  <si>
    <t>Skupaj z DDV</t>
  </si>
  <si>
    <t>Pripravljalna  dela</t>
  </si>
  <si>
    <t>enota mere</t>
  </si>
  <si>
    <t>cena</t>
  </si>
  <si>
    <t>skupaj</t>
  </si>
  <si>
    <t>Ureditev gradbišča v skladu z varnostnim načrtom.</t>
  </si>
  <si>
    <t>kpl.</t>
  </si>
  <si>
    <t>Zakoličenje obstoječih komunalnih vodov</t>
  </si>
  <si>
    <t>kpl</t>
  </si>
  <si>
    <t>Zakoličenje objekta v skladu z zakoličbenim načrtom, ter postavitev prečnih profilov</t>
  </si>
  <si>
    <t>Zakoličba karakterističnih točk pilotov z zavarovanjem.</t>
  </si>
  <si>
    <t>Priprava utrjene postavitvene površine v velikosti cca. 125m2 za potrebe avtodvigala in montaže glavnih nosilcev mostu-poraba cca. 60m3 utrjenega nasutja.</t>
  </si>
  <si>
    <t xml:space="preserve">Transport garniture za izkop pilotov fi 80 na gradbišče, organizacija delovišča in lokalnimi premiki za posamezne pilote </t>
  </si>
  <si>
    <t>Skupaj pripravljalna  dela:</t>
  </si>
  <si>
    <t>Izkopi za pilote z garnituro za izkop pilotov fi 60 cm v težki zemljini ( 4 kom )</t>
  </si>
  <si>
    <t>m1</t>
  </si>
  <si>
    <t>Kontrola zveznosti pilotov</t>
  </si>
  <si>
    <t>Odstranitev odvečnega betona z vrha pilotov s kompresorjem</t>
  </si>
  <si>
    <t>5.</t>
  </si>
  <si>
    <t xml:space="preserve">Strojno - ročni izkop zemlje   z odlaganjem na rob gradbene jame </t>
  </si>
  <si>
    <t>6.</t>
  </si>
  <si>
    <t>Izdelava utrjenega nasutja plasti prodca v debelini do 1,0m pod prehodnimi rampami. Utrjevanje po plasteh, po vgradnji preveriti zbitost.</t>
  </si>
  <si>
    <t>7.</t>
  </si>
  <si>
    <t>Položitev filca 200g/m2 pod nasutjem</t>
  </si>
  <si>
    <t>8.</t>
  </si>
  <si>
    <t>Ročno planiranje površin s točnostju ± 3cm s povprečnim izkopom deb. 5cm z odvozom na prevozno sredstvo. Planiranje zemljine III.ktg. Planiranje površin za izvedbo temeljev in planiranje površin za izvedbo nasutja, komplet s potrebnim nabijanjem.</t>
  </si>
  <si>
    <t>9.</t>
  </si>
  <si>
    <t xml:space="preserve">Zasipanje za temeljnimi gredami čez pilote na zunanji strani, z nakladanjem materiala na gradbiščni deponiji. Komplet z potrebnim nabijanjem. </t>
  </si>
  <si>
    <t>10.</t>
  </si>
  <si>
    <t xml:space="preserve">Razgrnitev odvečnega materiala se uporabi pri nasipu brežin in zasipu bližnjih kotanj.
</t>
  </si>
  <si>
    <t>11.</t>
  </si>
  <si>
    <t>Ureditev struge, ter brežine po končani gradnji z utrjevanjem brežin z materialom od izkopa, ter zatravitvijo cca. 60 m2</t>
  </si>
  <si>
    <t>12.</t>
  </si>
  <si>
    <t>13.</t>
  </si>
  <si>
    <t>14.</t>
  </si>
  <si>
    <t>15.</t>
  </si>
  <si>
    <t>16.</t>
  </si>
  <si>
    <t>17.</t>
  </si>
  <si>
    <t>Dobava in montaža jeklene pocinkane mostne ograje H=1,20m v skladu s TSC 02.210:2010</t>
  </si>
  <si>
    <t>Strojna izdelava in ročna montaža srednje zahtevne armature iz betonskega jekla B 500 (B). Obračun po dejanskih količinah in armaturnem izvlečku.</t>
  </si>
  <si>
    <t>AB konstrukcija – (tem. In klasični del) skupaj:</t>
  </si>
  <si>
    <t>Montažna AB konstrukcija – MOST</t>
  </si>
  <si>
    <t>1-1</t>
  </si>
  <si>
    <t>Montažna AB konstrukcija – Most skupaj:</t>
  </si>
  <si>
    <t>Naprava geodetskega posnetka končnega stanja</t>
  </si>
  <si>
    <t>Izdelava PID dokumentacije</t>
  </si>
  <si>
    <t>Skupaj ostala dela:</t>
  </si>
  <si>
    <t>Poz.</t>
  </si>
  <si>
    <t>Naziv</t>
  </si>
  <si>
    <t>EM</t>
  </si>
  <si>
    <t>Količina</t>
  </si>
  <si>
    <t>Cena za enoto brez DDV</t>
  </si>
  <si>
    <t>Skupaj znesek brez DDV</t>
  </si>
  <si>
    <t>01</t>
  </si>
  <si>
    <t>Trasiranje</t>
  </si>
  <si>
    <t>02</t>
  </si>
  <si>
    <t>03</t>
  </si>
  <si>
    <t>Zavarovanje gradbišča med gradnjo</t>
  </si>
  <si>
    <t>04</t>
  </si>
  <si>
    <t>kos (kpl)</t>
  </si>
  <si>
    <t>05</t>
  </si>
  <si>
    <t>Zakoličba stojnih mest</t>
  </si>
  <si>
    <t>Skupaj pripravljalna dela</t>
  </si>
  <si>
    <t>Gradbena dela</t>
  </si>
  <si>
    <t>Strojni izkop jarka povprečne globine 0,8m širine 0,4m, v zemljišču III kategorije</t>
  </si>
  <si>
    <t>06</t>
  </si>
  <si>
    <t>Izdelava peščene blazine iz mivke III.kategorije za kabel.jarek širine 0,4 m</t>
  </si>
  <si>
    <t>07</t>
  </si>
  <si>
    <t>Dobava mivke III.kategorije</t>
  </si>
  <si>
    <t>08</t>
  </si>
  <si>
    <t xml:space="preserve">Dobava in montaža , rebraste, zaščitne cevi iz polietilena visoke gostote  PE-HD (dvoslojna), na dno peščene blazine </t>
  </si>
  <si>
    <t xml:space="preserve">  -</t>
  </si>
  <si>
    <t>09</t>
  </si>
  <si>
    <t>Dobava in polaganje opozorilnega traku z napisom "POZOR ELEKTRIKA"</t>
  </si>
  <si>
    <t>Delno ročno in delno strojno zasutje kabelskega jarka globine 0,8 m, širine 0,4 m v višini 0,5 m z izkopanim materialom in v višini 0,3 m z gramozom, nabijanjem po plasteh in končno ureditvijo trase</t>
  </si>
  <si>
    <t>Skupaj gradbena dela</t>
  </si>
  <si>
    <t>Montažna dela</t>
  </si>
  <si>
    <t>Dodatna antikorozijska zaščita dela droga in vijakov v zemlji z bitumenskim premazom</t>
  </si>
  <si>
    <t>Spoj ozemljila na kandelaber, komplet z antikorozijsko zaščito spoja</t>
  </si>
  <si>
    <t>Priklop kablov v priključnicah</t>
  </si>
  <si>
    <t>Dobava in montaža priključnega seta za trifazni prehod, primeren za priključitev max. 3 kablov 4x25mm2, komplet z dvojno lokalno varovalko 6A (priključni set NTB-2 ali PVE-25)</t>
  </si>
  <si>
    <t>14</t>
  </si>
  <si>
    <t xml:space="preserve">Skupaj montažna dela </t>
  </si>
  <si>
    <t>Zaključna dela</t>
  </si>
  <si>
    <t>Pregled in preizkus delovanja JR</t>
  </si>
  <si>
    <t>Vpis geodetskega posnetka v kataster komunalnih vodov</t>
  </si>
  <si>
    <t>Izdelava PID  dokumentacije</t>
  </si>
  <si>
    <t>Skupaj zaključna dela</t>
  </si>
  <si>
    <t>Rekapitulacija :</t>
  </si>
  <si>
    <t xml:space="preserve">                            Pripravljalna dela</t>
  </si>
  <si>
    <t xml:space="preserve">                            Gradbena dela</t>
  </si>
  <si>
    <t xml:space="preserve">                            Montažna dela </t>
  </si>
  <si>
    <t xml:space="preserve">                            Zaključna dela</t>
  </si>
  <si>
    <t xml:space="preserve"> </t>
  </si>
  <si>
    <t xml:space="preserve">                           Skupaj brez DDV </t>
  </si>
  <si>
    <t xml:space="preserve">                           DDV 22% </t>
  </si>
  <si>
    <t xml:space="preserve">                           Skupaj z DDV</t>
  </si>
  <si>
    <t>Zakoličba obstoječih vodov: Telekom, Elektro, Vodovod, CTV, kanalizacija</t>
  </si>
  <si>
    <t>Ročni izkop kabelskega jarka povprečne globine 0,8, širine 0,4m, v zemljišču III kategorije v bližini energetskega kabla, telekoma</t>
  </si>
  <si>
    <t>fi 63</t>
  </si>
  <si>
    <t xml:space="preserve">Izkop za potrebe postavitve montažnega temelja (0,5x0,5x1,3m), kompletno z zasutjem in končno ureditvijo </t>
  </si>
  <si>
    <t>Predpripravljen tovarniški betonski temelj kot tip F-120V43, z vijaki INOX M24; dimenzije 430x430mmx1200m proizvajalca Valmont, zastopnik Elektronabava, za temelj priložiti statični izračun nosilnosti kandelabra višine 8m</t>
  </si>
  <si>
    <t>dobava in montaža kabelske spojke za kabel NAYY-J 16mm2</t>
  </si>
  <si>
    <t>16</t>
  </si>
  <si>
    <t>Drobna gradbena dela in material obračuna se po dejanskih stroških z vpisom v gradbeni dnevnik</t>
  </si>
  <si>
    <r>
      <t>Dobava in polaganje kabla NAYY-J 4x16+2,5mm</t>
    </r>
    <r>
      <rPr>
        <sz val="10"/>
        <rFont val="Arial"/>
        <family val="2"/>
      </rPr>
      <t>²</t>
    </r>
  </si>
  <si>
    <t>Dobava in polaganje inox traku 30x3,5 mm kopllet z križnimi sponkami</t>
  </si>
  <si>
    <t>NAYY-J 4x16+2,5mm2</t>
  </si>
  <si>
    <t>kabelska spojka za spojitev kablov do 25mm2</t>
  </si>
  <si>
    <t>Priklop kablov v priključnicah obstoječih kandelabrov</t>
  </si>
  <si>
    <t>Drobni montažni material in delo - obračuna se po dejanskih stroških z vpisom v gradbeni dnevnik)</t>
  </si>
  <si>
    <t xml:space="preserve">Izvedba el.meritev, izvedba meritev osvetljenosti in izdaja merilnega poročila </t>
  </si>
  <si>
    <t>Izvedba geodetskega posnetka kablovoda</t>
  </si>
  <si>
    <t>KOLESARSKE POVRŠINE</t>
  </si>
  <si>
    <t>JAVNA RAZSVETLJAVA</t>
  </si>
  <si>
    <t>Priprava utrjene postavitvene površine v velikosti cca. 250m2 za potrebe avtodvigala in montaže glavnih nosilcev mostu-poraba cca. 110m3 utrjenega nasutja.</t>
  </si>
  <si>
    <t>Izkopi za pilote z garnituro za izkop pilotov fi 60 cm v težki zemljini ( 8 kom )</t>
  </si>
  <si>
    <t>OBJEKT: MOST D1 in D2 - Trasa 9, Odsek 1-2; Občina Lenart</t>
  </si>
  <si>
    <t>Ureditev struge, ter brežine po končani gradnji z utrjevanjem brežin z materialom od izkopa, ter zatravitvijo cca. 130 m2</t>
  </si>
  <si>
    <t>prestavitev obstoječega kandelabra s temeljem  višine 9m</t>
  </si>
  <si>
    <t xml:space="preserve">demontaža cestne svetilke na višini 9m z odklopom </t>
  </si>
  <si>
    <t>300</t>
  </si>
  <si>
    <t>310</t>
  </si>
  <si>
    <t xml:space="preserve">Dobava in montaža ravnega, konusnega, jeklenega kandelabra z vratci za možnost priključitve , antikorozijsko zaščitenega z galvanizacijo, višine h=9,0m, zgornjega zunanjega premera f=60 mm, s siderno ploščo za pritrditev na montažni betonski temelj </t>
  </si>
  <si>
    <t xml:space="preserve">Dobava, montaža in priključitev LED cestne  svetilke  	z dvodelnim ohišjem in okvirjem kaljenega stekla iz visoko odpornega korozijsko zaščitenega prašno barvanega tlačno litega aluminija (RAL 7024); z zagotovljenim odpiranjem svetilke brez uporabe orodja s pomočjo zapiračev.  IP66. IK09. S kombinacijo energetsko učinkovitih LED diod s PMMA lečami za izpolnjevanje zahtev M in P razredov, z asimetrično ali roto-simetrično karakteristiko in z možnostjo kombinacij leč za  specialne rešitve;  omejitev bleščanja  je skladna s SIST EN 13201:2015; delež svetlobnega toka nad vodoravnico ULOR=0 pri nagibu svetilke 0° (Ustreza četrtemu členu Uredbe o mejnih vrednostih svetlobnega onesnaževanja okolja (Ur. List RS št.:81/2007)); barva svetlobe 3000K, LED svetilka z nazivno močjo 22W; kot SH2-022-0277-P111  - oz. enakovredno). </t>
  </si>
  <si>
    <t xml:space="preserve">Dobava, montaža in priključitev LED cestne  svetilke  	z dvodelnim ohišjem in okvirjem kaljenega stekla iz visoko odpornega korozijsko zaščitenega prašno barvanega tlačno litega aluminija (RAL 7024); z zagotovljenim odpiranjem svetilke brez uporabe orodja s pomočjo zapiračev.  IP66. IK09. S kombinacijo energetsko učinkovitih LED diod s PMMA lečami za izpolnjevanje zahtev M in P razredov, z asimetrično ali roto-simetrično karakteristiko in z možnostjo kombinacij leč za  specialne rešitve;  omejitev bleščanja  je skladna s SIST EN 13201:2015; delež svetlobnega toka nad vodoravnico ULOR=0 pri nagibu svetilke 0° (Ustreza četrtemu členu Uredbe o mejnih vrednostih svetlobnega onesnaževanja okolja (Ur. List RS št.:81/2007)); barva svetlobe 3000K, LED svetilka z nazivno močjo 105W; kot SH3-105-1323-P11  - oz. enakovredno). </t>
  </si>
  <si>
    <t>Instalacija (ožičenje)  kandelabrov (h=9,0m) in sicer od priključne omarice v svetilki do same svetilke s kablom NYY-J 5x1,5 mm2</t>
  </si>
  <si>
    <t xml:space="preserve">Dobava, montaža in priključitev LED cestne  svetilke  	z dvodelnim ohišjem in okvirjem kaljenega stekla iz visoko odpornega korozijsko zaščitenega prašno barvanega tlačno litega aluminija (RAL 7024); z zagotovljenim odpiranjem svetilke brez uporabe orodja s pomočjo zapiračev.  IP66. IK09. S kombinacijo energetsko učinkovitih LED diod s PMMA lečami za izpolnjevanje zahtev M in P razredov, z asimetrično ali roto-simetrično karakteristiko in z možnostjo kombinacij leč za  specialne rešitve;  omejitev bleščanja  je skladna s SIST EN 13201:2015; delež svetlobnega toka nad vodoravnico ULOR=0 pri nagibu svetilke 0° (Ustreza četrtemu členu Uredbe o mejnih vrednostih svetlobnega onesnaževanja okolja (Ur. List RS št.:81/2007)); barva svetlobe 3000K, LED svetilka z nazivno močjo 90W; kot SH2-090-1134-M01  - oz. enakovredno). </t>
  </si>
  <si>
    <t xml:space="preserve">Dobava, montaža in priključitev LED cestne  svetilke  	z dvodelnim ohišjem in okvirjem kaljenega stekla iz visoko odpornega korozijsko zaščitenega prašno barvanega tlačno litega aluminija (RAL 7024); z zagotovljenim odpiranjem svetilke brez uporabe orodja s pomočjo zapiračev.  IP66. IK09. S kombinacijo energetsko učinkovitih LED diod s PMMA lečami za izpolnjevanje zahtev M in P razredov, z asimetrično ali roto-simetrično karakteristiko in z možnostjo kombinacij leč za  specialne rešitve;  omejitev bleščanja  je skladna s SIST EN 13201:2015; delež svetlobnega toka nad vodoravnico ULOR=0 pri nagibu svetilke 0° (Ustreza četrtemu členu Uredbe o mejnih vrednostih svetlobnega onesnaževanja okolja (Ur. List RS št.:81/2007)); barva svetlobe 3000K, LED svetilka z nazivno močjo 55W; kot SH2-048-0693-M01-23111  - oz. enakovredno). </t>
  </si>
  <si>
    <t xml:space="preserve">Dobava, montaža in priključitev LED cestne  svetilke  	z dvodelnim ohišjem in okvirjem kaljenega stekla iz visoko odpornega korozijsko zaščitenega prašno barvanega tlačno litega aluminija (RAL 7024); z zagotovljenim odpiranjem svetilke brez uporabe orodja s pomočjo zapiračev.  IP66. IK09. S kombinacijo energetsko učinkovitih LED diod s PMMA lečami za izpolnjevanje zahtev M in P razredov, z asimetrično ali roto-simetrično karakteristiko in z možnostjo kombinacij leč za  specialne rešitve;  omejitev bleščanja  je skladna s SIST EN 13201:2015; delež svetlobnega toka nad vodoravnico ULOR=0 pri nagibu svetilke 0° (Ustreza četrtemu členu Uredbe o mejnih vrednostih svetlobnega onesnaževanja okolja (Ur. List RS št.:81/2007)); barva svetlobe 3000K, LED svetilka z nazivno močjo 80W; kot SH3-080-1008-M01  - oz. enakovredno). </t>
  </si>
  <si>
    <t>TRASA 9, Odsek 1-2  - Občina Lenart</t>
  </si>
  <si>
    <t xml:space="preserve">TRASA št. 9 </t>
  </si>
  <si>
    <t xml:space="preserve">cena/ enoto </t>
  </si>
  <si>
    <t>Priprava in vgraditev vodonepropustnega cementnega betona C 30/37 XC4 na kontraktorski način v pilote</t>
  </si>
  <si>
    <t>Izdelava tankoslojne prečne in ostalih označb na vozišču z enokomponentno belo barvo, vključno 250 g/m2 posipa z drobci / kroglicami stekla, strojno, debelina plasti suhe snovi 250 mm, širina črte 50 cm (50 x 50 cm) ;  ( 1 prehod v skupni dolžini 9 m) - brez robne (bele) črte</t>
  </si>
  <si>
    <r>
      <t>Izdelava tankoslojne prečne in ostalih označb na vozišču z enokomponentno belo barvo, vključno 250 g/m</t>
    </r>
    <r>
      <rPr>
        <vertAlign val="superscript"/>
        <sz val="10"/>
        <rFont val="Arial CE"/>
        <charset val="238"/>
      </rPr>
      <t>2</t>
    </r>
    <r>
      <rPr>
        <sz val="10"/>
        <rFont val="Arial CE"/>
        <charset val="238"/>
      </rPr>
      <t xml:space="preserve"> posipa z drobci / kroglicami stekla, strojno, debelina plasti suhe snovi 300 </t>
    </r>
    <r>
      <rPr>
        <sz val="10"/>
        <rFont val="Symbol"/>
        <family val="1"/>
        <charset val="2"/>
      </rPr>
      <t>m</t>
    </r>
    <r>
      <rPr>
        <sz val="10"/>
        <rFont val="Arial CE"/>
        <charset val="238"/>
      </rPr>
      <t>m, površina označbe 0,6 do 1,0 m2</t>
    </r>
  </si>
  <si>
    <r>
      <t>Izdelava tankoslojne vzdolžne označbe  na vozišču z enokomponentno belo barvo, vključno 250 g/m</t>
    </r>
    <r>
      <rPr>
        <vertAlign val="superscript"/>
        <sz val="10"/>
        <rFont val="Arial CE"/>
        <charset val="238"/>
      </rPr>
      <t>2</t>
    </r>
    <r>
      <rPr>
        <sz val="10"/>
        <rFont val="Arial CE"/>
        <charset val="238"/>
      </rPr>
      <t xml:space="preserve"> posipa z drobci / kroglicami stekla, strojno, debelina plasti suhe snovi 250 </t>
    </r>
    <r>
      <rPr>
        <sz val="10"/>
        <rFont val="Symbol"/>
        <family val="1"/>
        <charset val="2"/>
      </rPr>
      <t>m</t>
    </r>
    <r>
      <rPr>
        <sz val="10"/>
        <rFont val="Arial CE"/>
        <charset val="238"/>
      </rPr>
      <t xml:space="preserve">m, širina črte 50 cm </t>
    </r>
  </si>
  <si>
    <t>Izdelava tankoslojne prečne in ostalih označb na vozišču z enokomponentno belo barvo, vključno 250 g/m2 posipa z drobci / kroglicami stekla, strojno, debelina plasti suhe snovi 250 mm, širina črte 50 cm (50 x 50 cm) ;  ( 4 prehodi v skupni dolžini 36 m) - brez robne (bele) črte</t>
  </si>
  <si>
    <r>
      <t>Izdelava tankoslojne prečne in ostalih označb na vozišču z enokomponentno rdečo rjavo barvo, vključno 250 g/m</t>
    </r>
    <r>
      <rPr>
        <vertAlign val="superscript"/>
        <sz val="10"/>
        <rFont val="Arial CE"/>
        <charset val="238"/>
      </rPr>
      <t>2</t>
    </r>
    <r>
      <rPr>
        <sz val="10"/>
        <rFont val="Arial CE"/>
        <charset val="238"/>
      </rPr>
      <t xml:space="preserve"> posipa z drobci / kroglicami stekla, strojno, debelina plasti suhe snovi 250 </t>
    </r>
    <r>
      <rPr>
        <sz val="10"/>
        <rFont val="Symbol"/>
        <family val="1"/>
        <charset val="2"/>
      </rPr>
      <t>m</t>
    </r>
    <r>
      <rPr>
        <sz val="10"/>
        <rFont val="Arial CE"/>
        <charset val="238"/>
      </rPr>
      <t>m, površina označbe 1,1 do 1,5 m</t>
    </r>
    <r>
      <rPr>
        <vertAlign val="superscript"/>
        <sz val="10"/>
        <rFont val="Arial CE"/>
        <charset val="238"/>
      </rPr>
      <t>2</t>
    </r>
  </si>
  <si>
    <r>
      <t>Izdelava tankoslojne prečne in ostalih označb na vozišču z enokomponentno rdeče rjavo barvo, vključno 250 g/m</t>
    </r>
    <r>
      <rPr>
        <vertAlign val="superscript"/>
        <sz val="10"/>
        <rFont val="Arial CE"/>
        <charset val="238"/>
      </rPr>
      <t>2</t>
    </r>
    <r>
      <rPr>
        <sz val="10"/>
        <rFont val="Arial CE"/>
        <charset val="238"/>
      </rPr>
      <t xml:space="preserve"> posipa z drobci / kroglicami stekla, strojno, debelina plasti suhe snovi 250 </t>
    </r>
    <r>
      <rPr>
        <sz val="10"/>
        <rFont val="Symbol"/>
        <family val="1"/>
        <charset val="2"/>
      </rPr>
      <t>m</t>
    </r>
    <r>
      <rPr>
        <sz val="10"/>
        <rFont val="Arial CE"/>
        <charset val="238"/>
      </rPr>
      <t>m, površina označbe 0,6 do 1,0 m</t>
    </r>
    <r>
      <rPr>
        <vertAlign val="superscript"/>
        <sz val="10"/>
        <rFont val="Arial CE"/>
        <charset val="238"/>
      </rPr>
      <t>2</t>
    </r>
  </si>
  <si>
    <r>
      <t>Izdelava tankoslojne vzdolžne označbe na vozišču z enokomponentno rdečo barvo, vključno 250 g/m</t>
    </r>
    <r>
      <rPr>
        <vertAlign val="superscript"/>
        <sz val="10"/>
        <rFont val="Arial CE"/>
        <charset val="238"/>
      </rPr>
      <t>2</t>
    </r>
    <r>
      <rPr>
        <sz val="10"/>
        <rFont val="Arial CE"/>
        <charset val="238"/>
      </rPr>
      <t xml:space="preserve"> posipa z drobci / kroglicami stekla, strojno, debelina plasti suhe snovi 200 </t>
    </r>
    <r>
      <rPr>
        <sz val="10"/>
        <rFont val="Symbol"/>
        <family val="1"/>
        <charset val="2"/>
      </rPr>
      <t>m</t>
    </r>
    <r>
      <rPr>
        <sz val="10"/>
        <rFont val="Arial CE"/>
        <charset val="238"/>
      </rPr>
      <t>m, širina črte 20 cm</t>
    </r>
  </si>
  <si>
    <r>
      <t>Izdelava tankoslojne prečne in ostalih označb na vozišču z enokomponentno rdečo, belo in črno barvo, vključno 250 g/m</t>
    </r>
    <r>
      <rPr>
        <vertAlign val="superscript"/>
        <sz val="10"/>
        <rFont val="Arial CE"/>
        <charset val="238"/>
      </rPr>
      <t>2</t>
    </r>
    <r>
      <rPr>
        <sz val="10"/>
        <rFont val="Arial CE"/>
        <charset val="238"/>
      </rPr>
      <t xml:space="preserve"> posipa z drobci / kroglicami stekla, strojno, debelina plasti suhe snovi 250 </t>
    </r>
    <r>
      <rPr>
        <sz val="10"/>
        <rFont val="Symbol"/>
        <family val="1"/>
        <charset val="2"/>
      </rPr>
      <t>m</t>
    </r>
    <r>
      <rPr>
        <sz val="10"/>
        <rFont val="Arial CE"/>
        <charset val="238"/>
      </rPr>
      <t>m, površina označbe nad 1,5 m</t>
    </r>
    <r>
      <rPr>
        <vertAlign val="superscript"/>
        <sz val="10"/>
        <rFont val="Arial CE"/>
        <charset val="238"/>
      </rPr>
      <t>2</t>
    </r>
  </si>
  <si>
    <t xml:space="preserve">JAVNA RAZSVETLJAVA - Popis materiala in del - Trasa 9, Odsek 1-2, Občina Lenart </t>
  </si>
  <si>
    <t>Izdelava opaževanja - v večji meri enostranskega opaža, to sta temeljni gredi, krila, povozna plošča ter robnikov.</t>
  </si>
  <si>
    <t>Dobava in vgrajevanje betona C30/37 XD1 XF3  v krajne nosilce in krila</t>
  </si>
  <si>
    <t>Dobava in vgrajevanje betona C30/37 XD3/XF4/XM1,  v povozno ploščo in robnike</t>
  </si>
  <si>
    <t xml:space="preserve">Glajenje s rotacijskimi gladilkami ali posebnimi gladilci, toleranca +- 3 mm. Po izvedbi tlačne plošče se izvede 2x epoksi premaz s kremenčevim posipom, ter položi hidroizolacija d=1,0 cm. </t>
  </si>
  <si>
    <t>18.</t>
  </si>
  <si>
    <t>Dobava in izdelava asfaltne plasti iz AC drobljenca zrnavosti 0/11 v debelini 3 cm (surf) B70/100 A4.</t>
  </si>
  <si>
    <t>Izdelava, dobava in montaža AB montažnega elementa za izvedbo premostitvenih objektov, in sicer je predvidena izgradnja mostu dolžine 10,60m ter širine 4,3m. Montažni elementi predvidenega mostu nalegajo na predhodno klasične izvedene konstrukcijske elemente predvidenega mostu. Pri montaži montažnih elementov je potrebno pod montažnimi AB elementi položiti ležišča skladno s projektno dokumentacijo.                                      Izdelava, dobava in montaža montažne AB konstrukcije po sledeči specifikaciji skladno s priloženim projektom PZI. V ceni je zajeti: izdelavo, dobavo in montažo konstrukcije, zalivanje vseh stikov AB elementov ( zalivanje z neskrčljivo malto ), potrebno dodatno podpiranje v času izvajanja. Površine betonskih elementov so v kvaliteti vidnih betonov, razen kjer je navedena hrapavost površine. Montažna konstrukcija po navodilih in detajlih proizvajalca oz. po projektu montaže, katerega izdela izvajalec mont. AB konstrukcije!                                                   Za izvedbo elementov montažne AB konstrukcije se vgradijo predvsem sledeči materiali:                                   - beton C 30/37, XD1/XF3; Dmax 16 ( TN ),                                                                                  - armatura B 500 ( B )</t>
  </si>
  <si>
    <t>AB Nosilec TN-1; T(30/40+100/10)/940</t>
  </si>
  <si>
    <t>PROJEKTANTSKI  PREDRAČUN - POPIS DEL</t>
  </si>
  <si>
    <t>POPIS DEL</t>
  </si>
  <si>
    <t>PROJEKTANTSKI  PREDRAČUN</t>
  </si>
  <si>
    <t>TRASA št. 11</t>
  </si>
  <si>
    <t>OBČINA ŠENTILJ</t>
  </si>
  <si>
    <t>SKUPNI POPIS DEL</t>
  </si>
  <si>
    <t>Mora ostati, ker so vezane količine upravičenih in neupravičenih stroškov</t>
  </si>
  <si>
    <t>Postavitev in zavarovanje prečnega profila ostale javne ceste (kolesarske površine) ravninskem  terenu</t>
  </si>
  <si>
    <t>12 141</t>
  </si>
  <si>
    <t>Odstranitev grmovja in dreves z debli premera do 10 cm ter vej na gosto porasli površini - ročno</t>
  </si>
  <si>
    <t>12 163</t>
  </si>
  <si>
    <t>12 284</t>
  </si>
  <si>
    <t>Odstranitev prometnega znaka s stranico 1200 mm (turistična obvstilna tabla na dveh stebrih)</t>
  </si>
  <si>
    <t>12 1261</t>
  </si>
  <si>
    <t>Demontaža plastičnega smernika</t>
  </si>
  <si>
    <t>Odstranitev enojnega prehoda za kolesarje v dolžini 10 m (strganje barvnega nanosa)</t>
  </si>
  <si>
    <t>Odkop humuzirane/zatravljene bankine, široke do 1,20 m v debelini 10 cm,  z nakladanjem in odvozom na trajno deponijo izvajalca</t>
  </si>
  <si>
    <t>Površinski izkop plodne zemlje - 1 kategorije v debelini 0,15 m, širine 6,00 m - strojno z nakladanjem in odvozom na deponijo ob trasi</t>
  </si>
  <si>
    <t>Površinski izkop plodne zemlje - 1 kategorije v debelini 0,15 m, širine 6,00 m - strojno z odrivom do 5m</t>
  </si>
  <si>
    <t>Široki izkop zrnate kamnine – 3. kategorije (obstoječi tampon-bankina širitev, prestavitev ceste) – strojno z nakladanjem in odvozom na začasno deponijo ob trasi, za kasnejšo uporabo (izboljšava temeljnih tal)</t>
  </si>
  <si>
    <t>Ureditev planuma temeljnih tal (PSU) vezljive zemljine – 3. kategorije  (nasipi, cesta, priključki, kolesarske površine)</t>
  </si>
  <si>
    <t>3 .08</t>
  </si>
  <si>
    <t>31 843</t>
  </si>
  <si>
    <t>Izdelava obrabno nosilne plasti iz AC drobljenca zrnavosti 0/16 v debelini 6 cm (surf) B70/100 A4 - (priključki), ročna izdelava</t>
  </si>
  <si>
    <t>35 213</t>
  </si>
  <si>
    <t>Predhodna obdelava stika s stopničenjem in premaz z bitumensko lepilno zmesjo po celotni površini</t>
  </si>
  <si>
    <t>36 134</t>
  </si>
  <si>
    <t>Ureditev bankin iz tamponskega drobljenca 0-32 v debelini do 11 cm, ter v širini od 0,50 do 1,50 m</t>
  </si>
  <si>
    <t>44 976</t>
  </si>
  <si>
    <t>Dobava in vgraditev pokrova iz duktilne litine z nosilnostjo 400 kN, s prerezom 800/800 mm</t>
  </si>
  <si>
    <t>Izdelava vzdolžnega ali prečnega prepusta krožnega prereza iz PE DN 500 cevi SN 8 v podbetonu C16/20 z vsem pomožnim delom in materialom (izkopi, zasipi, utrjevanje, ……)</t>
  </si>
  <si>
    <t>43 187</t>
  </si>
  <si>
    <t>Izdelava vzdolžnega ali prečnega prepusta krožnega prereza iz PE DN 600 cevi SN 8 v podbetonu C16/20 z vsem pomožnim delom in materialom (izkopi, zasipi, utrjevanje, ……)</t>
  </si>
  <si>
    <t>45 212</t>
  </si>
  <si>
    <t>Izdelava poševne vtočne ali iztočne glave prepusta krožnega prereza iz cementnega betona s premerom 50 cm</t>
  </si>
  <si>
    <t xml:space="preserve">Izdelava jaška iz cementnega betona, izmere prereza 80/80 cm, globokega 1,0 do 1,5 </t>
  </si>
  <si>
    <t>44 243</t>
  </si>
  <si>
    <t>Izdelava jaška iz cementnega betona, izmere prereza 100/100 cm, globokega 1,5 do 2,0 m</t>
  </si>
  <si>
    <t>61 652</t>
  </si>
  <si>
    <t>Dobava in pritrditev okroglega prometnega znaka, podloga iz aluminijaste pločevine, znak z odsevno folijo 2. vrste, premera 600 mm</t>
  </si>
  <si>
    <t>61 441</t>
  </si>
  <si>
    <t>Dobava in pritrditev pravokotnega prometnega znaka, podloga iz vroče cinkane jeklene pločevine, znak z odsevno folijo RA3, premera do 600 mm</t>
  </si>
  <si>
    <t>Dobava in pritrditev prometnega znaka, podloga iz aluminijaste pločevine (dopolnilne in druge barve), z odsevno folijo RA1, velikost od 0,21 do 0,40 m2</t>
  </si>
  <si>
    <t>Ponovna postavitev deponirane turistične obvestilne table na dveh stebrih in dveh podpornikih, z vsem potrebnim delom in materialom (izkopi, zasipi, temelj)</t>
  </si>
  <si>
    <t>LOČILNA PEKINJENA ČRTA - 5121 (1/2/1 in 1/1/1)</t>
  </si>
  <si>
    <t xml:space="preserve">ROBNA PREKINJENA ČRTA - 5122 </t>
  </si>
  <si>
    <r>
      <t>Izdelava tankoslojne prečne in ostalih označb na vozišču z enokomponentno belo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m, širina črte 50 cm (50 x 50 cm) ;  ( 3 prehodi v skupni dolžini 22 m) - brez robne (rdeče) črte</t>
    </r>
  </si>
  <si>
    <t>LOČILNA NEPREKINJENA ČRTA 5111</t>
  </si>
  <si>
    <r>
      <t>Izdelava tankoslojne prečne in ostalih označb na vozišču z enokomponentno rdečo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m, površina označbe 1,1 do 1,5 m</t>
    </r>
    <r>
      <rPr>
        <vertAlign val="superscript"/>
        <sz val="10"/>
        <rFont val="Arial"/>
        <family val="2"/>
        <charset val="238"/>
      </rPr>
      <t>2</t>
    </r>
  </si>
  <si>
    <r>
      <t>Izdelava tankoslojne prečne in ostalih označb na vozišču z enokomponentno rdečo (belo)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m, površina označbe 0,6 do 1,0 m</t>
    </r>
    <r>
      <rPr>
        <vertAlign val="superscript"/>
        <sz val="10"/>
        <rFont val="Arial"/>
        <family val="2"/>
        <charset val="238"/>
      </rPr>
      <t>2</t>
    </r>
  </si>
  <si>
    <t>Geodetski posnetek izvedenega objekta za potrebe PID in BCP</t>
  </si>
  <si>
    <t>OBJEKT: MOST D5 - Trasa 11; Občina Sveta Ana</t>
  </si>
  <si>
    <t>Postavitev in zavarovanje prečnega profila ostale javne ceste (kolesarske površine) hribovitem terenu</t>
  </si>
  <si>
    <t xml:space="preserve">Prestavitev elektro droga SN z vsem pomožnim delom in materialom (kabel, izkopi zasipi, temelj, drobni material, .....). Dolžina prestavitve 4 m. </t>
  </si>
  <si>
    <t>Široki izkop zrnate kamnine – 3. kategorije (obstoječi tampon-bankina širitev, prestavitev ceste) – strojno z nakladanjem in odvozom na lastno deponijo izvajalca</t>
  </si>
  <si>
    <t>Obsip kanalizacijskih cevi do 20 cm nad temenom z frakcijo 8-16 mm</t>
  </si>
  <si>
    <t>AB PARAPETNI ZIDEC (prof. 132 -135)</t>
  </si>
  <si>
    <t>L= 35 m, Z ŽIČNATO OGRAJO</t>
  </si>
  <si>
    <t xml:space="preserve">Vsi izkopi, zasipi, drenaže so zajeti v drugih postavkah. V cene na enoto mere je potrebno vključiti vsa pomožna dela in material </t>
  </si>
  <si>
    <t>Izdelava in razopaževanje dvostranskega opaža z vsem pomožnim delom in materialom (2x21 m2), vključno z zaključno trikotno letvo</t>
  </si>
  <si>
    <t>42</t>
  </si>
  <si>
    <t>Nabava dobava in vgrajevanje rebričaste armature po priloženeme detajlu</t>
  </si>
  <si>
    <t>1500</t>
  </si>
  <si>
    <t>Nabava, dobava in montaža plastificirane žičnate ograje višine 1 m,  z vsem pomožnim delom in materialom (stojke, mreža, pritrditveni material, ….)</t>
  </si>
  <si>
    <t>KAMNITI ZIDOVI (prof 114-116)</t>
  </si>
  <si>
    <t>Dobava in vgraditev pokrova iz duktilne litine z nosilnostjo 125 kN, s prerezom 600/600 mm</t>
  </si>
  <si>
    <t>44 344</t>
  </si>
  <si>
    <t>Izdelava jaška iz PVC,PE krožnega prereza s premerom 60 cm, globokega 2,0-2,50 m</t>
  </si>
  <si>
    <t>44 242</t>
  </si>
  <si>
    <t>Izdelava jaška iz cementnega betona, izmere prereza 100/100 cm, globokega 1,0 do 1,5 m</t>
  </si>
  <si>
    <t>Izdelava meteorne odvodnje iz cevi PVC, PE, premera 110 mm, SN8, v globini do 1,0 m (od požiralnika ali vtočnega jaška do jaška - L= od 1,0 do 2,00 m)</t>
  </si>
  <si>
    <t>Izdelava DK 2/3 iz cevi PVC, PE, vključno s podbetonom C16/20, premera 200 mm v globini do 1,50 m</t>
  </si>
  <si>
    <t>Izdelava DK 2/3 iz cevi PVC, PE, vključno s podbetonom C16/20, premera 250 mm v globini do 1,50 m</t>
  </si>
  <si>
    <t>206</t>
  </si>
  <si>
    <t>Izdelava DK 2/3 iz cevi PVC, PE, vključno s podbetonom C16/20, premera 315 mm v globini do 1,50 m</t>
  </si>
  <si>
    <t>107</t>
  </si>
  <si>
    <t>Izdelava kanalizacije iz cevi iz polietilena, vključno s podložno plastjo iz zmesi kamnitih zrn, premera 20 cm, v globini do 1,0 m</t>
  </si>
  <si>
    <t>Izdelava kanalizacije iz cevi iz polietilena, vključno s podložno plastjo iz zmesi kamnitih zrn, premera 25 cm, v globini do 1,0 m</t>
  </si>
  <si>
    <t>Izdelava kanalizacije iz cevi iz polietilena, vključno s podložno plastjo iz zmesi kamnitih zrn, premera 31,5 cm, v globini do 1,0 m</t>
  </si>
  <si>
    <t>Izdelava kanalizacije iz cevi iz polietilena, vključno s podložno plastjo iz zmesi kamnitih zrn, premera 40 cm, v globini do 1,0 m</t>
  </si>
  <si>
    <t>Izdelava kanalizacije iz cevi iz polietilena, vključno s podložno plastjo iz zmesi kamnitih zrn, premera 50 cm, v globini do 1,0 m</t>
  </si>
  <si>
    <t>Izdelava dna in brežine jarka iz kvalitetnega lomljenca v debelini 30 cm, v cementnem betonu C 16/20, od profila 114 do profila 116, in na ostalih lokacijah sotočij jarkov ali izpustov,   z vsem potrebnim delom in materialom</t>
  </si>
  <si>
    <t>Nabava, dobava in gradnja peskolova globine do 1,50 m iz PE PVC cevi premera 40 cm z namestitivijo LTŽ pokrova 400x400 mm nosilnosti 125 kN z vsem potrebnim delom in materialom</t>
  </si>
  <si>
    <t>Nabava, dobava in gradnja požiralnika globine do 1,50 m iz PE PVC cevi premera 40 cm z namestitivijo LTŽ pokrova 400x400 mm nosilnosti 400 kN z vsem potrebnim delom in materialom</t>
  </si>
  <si>
    <t>38</t>
  </si>
  <si>
    <t>Dobava in vgraditev asimetričnega stebrička za prometni znak iz vroče cinkane jeklene cevi s premerom 80 mm, po priloženem detajlu</t>
  </si>
  <si>
    <r>
      <t>Dobava in pritrditev prometnega znaka, podloga iz aluminijaste pločevine, znak z odsevno folijo 2. vrste, velikost od 0,21 do 0,40 m</t>
    </r>
    <r>
      <rPr>
        <vertAlign val="superscript"/>
        <sz val="10"/>
        <rFont val="Arial"/>
        <family val="2"/>
        <charset val="238"/>
      </rPr>
      <t>2</t>
    </r>
  </si>
  <si>
    <t>Dobava in pritrditev opozorilnega pravokotnega znaka, podloga iz aluminijaste pločevine, znak z odsevno folijo 2. vrste, velikost 2,7 m²  , razvid iz tabele prometne signalizacije (temelj premera 40 cm)</t>
  </si>
  <si>
    <t>39</t>
  </si>
  <si>
    <t>Popis materiala in del - Trasa 11 - Občina Šentilj - JAVNA RAZSVETLJAVA</t>
  </si>
  <si>
    <t xml:space="preserve">Stojni-Ročni izkop (80% stojnega izkopa, 20% ročnega izkopa) kabelskega jarka povprečne globine 0,8, širine 0,2m, v zemljišču III kategorije </t>
  </si>
  <si>
    <t xml:space="preserve">Izkop za potrebe postavitve montažnega temelja (1,1x1,1x1,4m), kompletno z zasutjem in končno ureditvijo </t>
  </si>
  <si>
    <t>Dobava in postavitev tipskega, montažnega, armirano betonskega temelja s sidri in sidrno ploščo, dimenzij: 1x1x1,2m</t>
  </si>
  <si>
    <t>Stojni-Ročni zasip (80% stojnega zasipa, 20% ročnega zasipa) kabelskega jarka povprečne globine 0,8, širine 0,2m, v zemljišču III kategorije z utrjevanjem in končno ureditvijo trase</t>
  </si>
  <si>
    <t>200</t>
  </si>
  <si>
    <t>Dobava in polaganje INOX TRAK 30x3,5mm2 mm z križnimi sponkami</t>
  </si>
  <si>
    <t>Solarna LED cestna svetilka 31W z zabojem na vrhu droga. Solarna cestna svetilka 31W vsebuje vse potrebne sestavne dele:
- LED svetilka 31W, 4200lm, 4000K, RAL9006 življenjska doba LED luči je 60.000 ur 
-  solarni modul moči 260W kot RITAR AGM 100Ah
-  Solarni regulator 20A z nočno funkcijo; s stopnjo zaščite IP67, 
- Ciklična AGM akumulatorja Ritar 100Ah - 650 ciklov ( 2 kosa) 
- kovinski zaboj nameščen na vrhu droga                 - drobni pritrdilni in vezni material                    (4 x VIJAK M8 25mm
1 x AKUMULATORSKA VEZ 35mm
1 x KLEME NAVADNE 
1 x KONEKTORJI MC4 par
4 x Profil aluminijasti 41x30 1,2m
4 x Vijak M8 x 20
4 x Vzmetna matica M8
4 x Nosilec "Z" za module, 40mm
2 x ENOŽILNI SOLARNI KABEL 6MM2 črn 1m
2 x ENOŽILNI SOLARNI KABEL 6MM2 rdeč 1m)                                                                            1 kos nosilni drog za cestno LED svetilko l=6m                                        oznaka svetila kot SH2-035-0441-X11 -23411 solarna</t>
  </si>
  <si>
    <t>Izvedba el.meritev ter izdaja merilnega poročila</t>
  </si>
  <si>
    <t>Drobni montažni material in delo (obračuna se po dejanskih stroških)</t>
  </si>
  <si>
    <t>SKUPAJ</t>
  </si>
  <si>
    <t>TRASA ŠT. 9</t>
  </si>
  <si>
    <t>TRASA ŠT. 11</t>
  </si>
  <si>
    <t>NEPREDVIDENA DELA 10%</t>
  </si>
  <si>
    <t>Projektantski nadzor</t>
  </si>
  <si>
    <t>Geomehanski nadzor</t>
  </si>
  <si>
    <t>Geotehnični nadzor</t>
  </si>
  <si>
    <r>
      <t>-</t>
    </r>
    <r>
      <rPr>
        <sz val="7"/>
        <color indexed="8"/>
        <rFont val="Times New Roman"/>
        <family val="1"/>
        <charset val="238"/>
      </rPr>
      <t xml:space="preserve">          </t>
    </r>
    <r>
      <rPr>
        <sz val="10"/>
        <color indexed="8"/>
        <rFont val="Arial"/>
        <family val="2"/>
        <charset val="238"/>
      </rPr>
      <t>upoštevanje emisijskih norm v skladu s predpisi, ki urejajo področje emisij pri začasnih gradbenih objektih, gradbeni mehanizaciji in transportnih sredstvih.</t>
    </r>
  </si>
  <si>
    <r>
      <t>-</t>
    </r>
    <r>
      <rPr>
        <sz val="7"/>
        <color indexed="8"/>
        <rFont val="Times New Roman"/>
        <family val="1"/>
        <charset val="238"/>
      </rPr>
      <t xml:space="preserve">          </t>
    </r>
    <r>
      <rPr>
        <sz val="10"/>
        <color indexed="8"/>
        <rFont val="Arial"/>
        <family val="2"/>
        <charset val="238"/>
      </rPr>
      <t>redno čiščenje prometnih površin na območju urejanja in javnih prometnih površin. Ukrep vključuje čiščenje in vlaženje gradbiščnih poti, čiščenje mehanizacije in tovornih vozil na območju prehodov iz gradbiščnih platojev na transportne ceste.</t>
    </r>
  </si>
  <si>
    <r>
      <t>-</t>
    </r>
    <r>
      <rPr>
        <sz val="7"/>
        <color indexed="8"/>
        <rFont val="Times New Roman"/>
        <family val="1"/>
        <charset val="238"/>
      </rPr>
      <t xml:space="preserve">          </t>
    </r>
    <r>
      <rPr>
        <sz val="10"/>
        <color indexed="8"/>
        <rFont val="Arial"/>
        <family val="2"/>
        <charset val="238"/>
      </rPr>
      <t>preprečevanje prašenja z odkritih delov območja gradbišča; ukrep zahteva redno vlaženje in čiščenje gradbiščnih in manipulativnih površin.</t>
    </r>
  </si>
  <si>
    <r>
      <t>-</t>
    </r>
    <r>
      <rPr>
        <sz val="7"/>
        <color indexed="8"/>
        <rFont val="Times New Roman"/>
        <family val="1"/>
        <charset val="238"/>
      </rPr>
      <t xml:space="preserve">         </t>
    </r>
    <r>
      <rPr>
        <sz val="10"/>
        <color indexed="8"/>
        <rFont val="Arial"/>
        <family val="2"/>
        <charset val="238"/>
      </rPr>
      <t>Ukrepi za zmanjševanje emisij prašnih delcev morajo vključevati predvsem naslednje ukrepe:</t>
    </r>
  </si>
  <si>
    <r>
      <t>-</t>
    </r>
    <r>
      <rPr>
        <sz val="7"/>
        <color indexed="8"/>
        <rFont val="Times New Roman"/>
        <family val="1"/>
        <charset val="238"/>
      </rPr>
      <t xml:space="preserve">         </t>
    </r>
    <r>
      <rPr>
        <sz val="10"/>
        <color indexed="8"/>
        <rFont val="Arial"/>
        <family val="2"/>
        <charset val="238"/>
      </rPr>
      <t>Upoštevati je potrebno določila Uredbe o preprečevanju in zmanjšanju emisije delcev z gradbišča (Ur. list RS, št. 21/11).</t>
    </r>
  </si>
  <si>
    <t>Kakovost zraka</t>
  </si>
  <si>
    <t xml:space="preserve">- Ni dovoljeno izvajati del, ki lahko povzročijo kalnost vodotoka. </t>
  </si>
  <si>
    <r>
      <t>-</t>
    </r>
    <r>
      <rPr>
        <sz val="7"/>
        <color indexed="8"/>
        <rFont val="Times New Roman"/>
        <family val="1"/>
        <charset val="238"/>
      </rPr>
      <t xml:space="preserve">         </t>
    </r>
    <r>
      <rPr>
        <sz val="10"/>
        <color indexed="8"/>
        <rFont val="Arial"/>
        <family val="2"/>
        <charset val="238"/>
      </rPr>
      <t>Pri pripravi osnovnega terminskega plana je potrebno upoštevati časovne omejitve z vidika varstva prostoživečih živali:</t>
    </r>
  </si>
  <si>
    <t>Narava</t>
  </si>
  <si>
    <r>
      <t>-</t>
    </r>
    <r>
      <rPr>
        <sz val="7"/>
        <color indexed="8"/>
        <rFont val="Times New Roman"/>
        <family val="1"/>
        <charset val="238"/>
      </rPr>
      <t xml:space="preserve">         </t>
    </r>
    <r>
      <rPr>
        <sz val="10"/>
        <color indexed="8"/>
        <rFont val="Arial"/>
        <family val="2"/>
        <charset val="238"/>
      </rPr>
      <t>Čez objekte in območja KD ne smejo potekati gradbiščne poti, obvozi, vanje ne smejo biti premaknjene potrebne premaknitve komunalne, energetske in telekomunikacijske infrastrukture.</t>
    </r>
  </si>
  <si>
    <r>
      <t>-</t>
    </r>
    <r>
      <rPr>
        <sz val="7"/>
        <color indexed="8"/>
        <rFont val="Times New Roman"/>
        <family val="1"/>
        <charset val="238"/>
      </rPr>
      <t xml:space="preserve">         </t>
    </r>
    <r>
      <rPr>
        <sz val="10"/>
        <color indexed="8"/>
        <rFont val="Arial"/>
        <family val="2"/>
        <charset val="238"/>
      </rPr>
      <t>Objekte in območja kulturne dediščine, ki se nahajajo v neposredni bližini ali znotraj območja gradnje, je potrebno varovati pred poškodbami ali uničenjem.</t>
    </r>
  </si>
  <si>
    <t>Kulturna dediščina</t>
  </si>
  <si>
    <r>
      <t>-</t>
    </r>
    <r>
      <rPr>
        <sz val="7"/>
        <color indexed="8"/>
        <rFont val="Arial"/>
        <family val="2"/>
        <charset val="238"/>
      </rPr>
      <t xml:space="preserve">         </t>
    </r>
    <r>
      <rPr>
        <sz val="10"/>
        <color indexed="8"/>
        <rFont val="Arial"/>
        <family val="2"/>
        <charset val="238"/>
      </rPr>
      <t>Z odpadki, ki vsebujejo azbest, je potrebno ustrezno ravnati, skladno z Uredbo o ravnanju z odpadki, ki vsebujejo azbest.</t>
    </r>
  </si>
  <si>
    <r>
      <t>-</t>
    </r>
    <r>
      <rPr>
        <sz val="7"/>
        <color indexed="8"/>
        <rFont val="Arial"/>
        <family val="2"/>
        <charset val="238"/>
      </rPr>
      <t xml:space="preserve">         </t>
    </r>
    <r>
      <rPr>
        <sz val="10"/>
        <color indexed="8"/>
        <rFont val="Arial"/>
        <family val="2"/>
        <charset val="238"/>
      </rPr>
      <t xml:space="preserve">Nevarne odpadke je potrebno zbirati ločeno in jih predajati pooblaščeni organizaciji za zbiranje ali obdelavo nevarnih odpadkov, kar mora biti ustrezno evidentirano. Začasno skladiščenje nevarnih odpadkov  biti urejeno tako, da je preprečen direktni vnos, izpiranje ali izluževanje nevarnih kemikalij v tla in  vode-skladiščne posode morajo biti zaprte in odporne na skladiščene nevarne odpadke ter ustrezno označene (naziv odpadka, klasifikacijska številka odpadka). </t>
    </r>
  </si>
  <si>
    <r>
      <t>-</t>
    </r>
    <r>
      <rPr>
        <sz val="7"/>
        <color indexed="8"/>
        <rFont val="Arial"/>
        <family val="2"/>
        <charset val="238"/>
      </rPr>
      <t xml:space="preserve">         </t>
    </r>
    <r>
      <rPr>
        <sz val="10"/>
        <color indexed="8"/>
        <rFont val="Arial"/>
        <family val="2"/>
        <charset val="238"/>
      </rPr>
      <t>Na gradbišču je potrebno zagotoviti ustrezno ravnanje z odpadki skladno z Uredbo o ravnanju z odpadki, ki nastanejo pri gradbenih delih.</t>
    </r>
  </si>
  <si>
    <t>Ravnanje z odpadki</t>
  </si>
  <si>
    <r>
      <t>-</t>
    </r>
    <r>
      <rPr>
        <sz val="7"/>
        <color indexed="8"/>
        <rFont val="Arial"/>
        <family val="2"/>
        <charset val="238"/>
      </rPr>
      <t xml:space="preserve">         </t>
    </r>
    <r>
      <rPr>
        <sz val="10"/>
        <color indexed="8"/>
        <rFont val="Arial"/>
        <family val="2"/>
        <charset val="238"/>
      </rPr>
      <t>Posegi v strugo brežine vodotoka med izvedbo pogodbenih del so dovoljeni le v predvidenem obsegu. Gradbena naj se izvajajo ob nizkem vodostaju vodotokov. Izvajajo naj se tako, da v vodotoku ne nastanejo razmere neprekinjene kalnosti (povišane vsebnosti suspendiranih snovi).</t>
    </r>
  </si>
  <si>
    <r>
      <t>-</t>
    </r>
    <r>
      <rPr>
        <sz val="7"/>
        <color indexed="8"/>
        <rFont val="Arial"/>
        <family val="2"/>
        <charset val="238"/>
      </rPr>
      <t xml:space="preserve">         </t>
    </r>
    <r>
      <rPr>
        <sz val="10"/>
        <color indexed="8"/>
        <rFont val="Arial"/>
        <family val="2"/>
        <charset val="238"/>
      </rPr>
      <t>Na vplivnem območju površinskih vodotokov se ne sme uporabljati gradbenih materialov, ki lahko vsebujejo nevarne spojine, kot so organske spojine, toksične kovine in druge sestavina (npr. snovi, ki spremenijo osnovne lastnosti in povečajo obremenitve vode glede na merila kemijskega stanja). Prav tako ne sme priti do razlitja cementnih in apnenih mešanic v vodo.</t>
    </r>
  </si>
  <si>
    <r>
      <t>-</t>
    </r>
    <r>
      <rPr>
        <sz val="7"/>
        <color indexed="8"/>
        <rFont val="Arial"/>
        <family val="2"/>
        <charset val="238"/>
      </rPr>
      <t xml:space="preserve">         </t>
    </r>
    <r>
      <rPr>
        <sz val="10"/>
        <color indexed="8"/>
        <rFont val="Arial"/>
        <family val="2"/>
        <charset val="238"/>
      </rPr>
      <t>Na gradbišču se sme uporabljati le tehnično brezhibna vozila in gradbeno mehanizacijo.</t>
    </r>
  </si>
  <si>
    <t>Te površine morajo biti določene pred začetkom izvedbe.</t>
  </si>
  <si>
    <t>naj se prednostno uporabijo obstoječe infrastrukturne in druge manipulativne površine</t>
  </si>
  <si>
    <r>
      <t>-</t>
    </r>
    <r>
      <rPr>
        <sz val="7"/>
        <color indexed="8"/>
        <rFont val="Arial"/>
        <family val="2"/>
        <charset val="238"/>
      </rPr>
      <t xml:space="preserve">         </t>
    </r>
    <r>
      <rPr>
        <sz val="10"/>
        <color indexed="8"/>
        <rFont val="Arial"/>
        <family val="2"/>
        <charset val="238"/>
      </rPr>
      <t xml:space="preserve">Za začasne prometne in gradbene površine ter začasne deponije gradbenega materiala. </t>
    </r>
  </si>
  <si>
    <t>Varovanje in zaščita okolja pri gradnji</t>
  </si>
  <si>
    <t>V ceni je upoštevati notranjo kontrolo (tekoče preiskave)</t>
  </si>
  <si>
    <t>Vsi hladni stiki na obrabni plasti morajo biti obdelani z bitumensko lepilno zmesjo</t>
  </si>
  <si>
    <t xml:space="preserve">Vsi pokrovi jaškov v vozišču vključujejo dobavo z AB obročem. </t>
  </si>
  <si>
    <t>V enotni ceni finega asfalta je potrebno zajeti tudi pobrizg z bitumensko emulzijo (0,5kg/m2) in čiščenje vozišča.</t>
  </si>
  <si>
    <t>Vsi vgrajeni materiali vključujejo tudi dobavo.</t>
  </si>
  <si>
    <t>Vse postavke za izkope zajemajo izkop, nakladanje na kamion in odvoz na deponijo do 20km.</t>
  </si>
  <si>
    <t xml:space="preserve">Vsi odstranjeni materiali vključujejo odvoz na ustrezno deponijo s plačilom prispevka. </t>
  </si>
  <si>
    <t>Opomba:  Vsa rušenja vključujejo odvoz na ustrezno deponijo</t>
  </si>
  <si>
    <t>V enotnih cenah morajo biti zajeti vsi stroški po Splošnih tehničnih pogojih.</t>
  </si>
  <si>
    <t>normativi in standardi ob upoštevanju zahtev iz varstva pri delu.</t>
  </si>
  <si>
    <t>Dela je izvajati po projektni dokumentaciji, v skladu z veljavnimi tehničnimi predpisi ,</t>
  </si>
  <si>
    <t>SPLOŠNO:</t>
  </si>
  <si>
    <t xml:space="preserve">kom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</si>
</sst>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quot;&quot;"/>
    <numFmt numFmtId="166" formatCode="_-* #,##0.00\ _€_-;\-* #,##0.00\ _€_-;_-* \-??\ _€_-;_-@_-"/>
    <numFmt numFmtId="167" formatCode="0.0"/>
  </numFmts>
  <fonts count="40">
    <font>
      <sz val="10"/>
      <name val="Arial CE"/>
      <charset val="238"/>
    </font>
    <font>
      <sz val="11"/>
      <color theme="1"/>
      <name val="Calibri"/>
      <family val="2"/>
      <charset val="238"/>
      <scheme val="minor"/>
    </font>
    <font>
      <sz val="10"/>
      <name val="Arial CE"/>
      <charset val="238"/>
    </font>
    <font>
      <sz val="8"/>
      <name val="Arial CE"/>
      <charset val="238"/>
    </font>
    <font>
      <b/>
      <sz val="10"/>
      <name val="Arial CE"/>
      <charset val="238"/>
    </font>
    <font>
      <b/>
      <sz val="12"/>
      <name val="Arial CE"/>
      <charset val="238"/>
    </font>
    <font>
      <b/>
      <sz val="16"/>
      <name val="Arial CE"/>
      <charset val="238"/>
    </font>
    <font>
      <b/>
      <sz val="10"/>
      <name val="Arial CE"/>
      <family val="2"/>
      <charset val="238"/>
    </font>
    <font>
      <sz val="10"/>
      <name val="Arial"/>
      <family val="2"/>
      <charset val="238"/>
    </font>
    <font>
      <vertAlign val="superscript"/>
      <sz val="10"/>
      <name val="Arial"/>
      <family val="2"/>
      <charset val="238"/>
    </font>
    <font>
      <sz val="10"/>
      <name val="Symbol"/>
      <family val="1"/>
      <charset val="2"/>
    </font>
    <font>
      <sz val="10"/>
      <color rgb="FFFF0000"/>
      <name val="Arial CE"/>
      <charset val="238"/>
    </font>
    <font>
      <b/>
      <sz val="16"/>
      <color rgb="FFFF0000"/>
      <name val="Arial CE"/>
      <charset val="238"/>
    </font>
    <font>
      <b/>
      <sz val="12"/>
      <name val="Arial CE"/>
      <family val="2"/>
      <charset val="238"/>
    </font>
    <font>
      <sz val="12"/>
      <name val="Arial CE"/>
      <family val="2"/>
      <charset val="238"/>
    </font>
    <font>
      <b/>
      <sz val="14"/>
      <name val="Arial CE"/>
      <family val="2"/>
      <charset val="238"/>
    </font>
    <font>
      <b/>
      <sz val="11"/>
      <name val="Arial"/>
      <family val="2"/>
      <charset val="238"/>
    </font>
    <font>
      <sz val="11"/>
      <name val="Arial"/>
      <family val="2"/>
      <charset val="238"/>
    </font>
    <font>
      <b/>
      <sz val="11"/>
      <name val="Arial CE"/>
      <family val="2"/>
      <charset val="238"/>
    </font>
    <font>
      <b/>
      <sz val="12"/>
      <name val="Arial"/>
      <family val="2"/>
      <charset val="238"/>
    </font>
    <font>
      <b/>
      <sz val="10"/>
      <name val="Arial"/>
      <family val="2"/>
      <charset val="238"/>
    </font>
    <font>
      <shadow/>
      <sz val="10"/>
      <name val="Arial"/>
      <family val="2"/>
      <charset val="238"/>
    </font>
    <font>
      <sz val="10"/>
      <color indexed="10"/>
      <name val="Arial CE"/>
      <family val="2"/>
      <charset val="238"/>
    </font>
    <font>
      <sz val="10"/>
      <color indexed="53"/>
      <name val="Arial CE"/>
      <family val="2"/>
      <charset val="238"/>
    </font>
    <font>
      <sz val="10"/>
      <name val="Arial CE"/>
      <family val="2"/>
      <charset val="238"/>
    </font>
    <font>
      <sz val="10"/>
      <name val="Arial"/>
      <family val="2"/>
    </font>
    <font>
      <b/>
      <sz val="10"/>
      <name val="Times New Roman"/>
      <family val="1"/>
    </font>
    <font>
      <b/>
      <sz val="10"/>
      <color indexed="10"/>
      <name val="Times New Roman"/>
      <family val="1"/>
    </font>
    <font>
      <vertAlign val="superscript"/>
      <sz val="10"/>
      <name val="Arial CE"/>
      <charset val="238"/>
    </font>
    <font>
      <b/>
      <sz val="11"/>
      <name val="Arial CE"/>
      <charset val="238"/>
    </font>
    <font>
      <sz val="10"/>
      <color theme="1"/>
      <name val="GreekC"/>
    </font>
    <font>
      <sz val="7"/>
      <color indexed="8"/>
      <name val="Times New Roman"/>
      <family val="1"/>
      <charset val="238"/>
    </font>
    <font>
      <sz val="10"/>
      <color indexed="8"/>
      <name val="Arial"/>
      <family val="2"/>
      <charset val="238"/>
    </font>
    <font>
      <b/>
      <sz val="10"/>
      <color theme="1"/>
      <name val="Arial"/>
      <family val="2"/>
      <charset val="238"/>
    </font>
    <font>
      <sz val="10"/>
      <color theme="1"/>
      <name val="Arial"/>
      <family val="2"/>
      <charset val="238"/>
    </font>
    <font>
      <b/>
      <sz val="10"/>
      <color rgb="FF000000"/>
      <name val="Arial"/>
      <family val="2"/>
      <charset val="238"/>
    </font>
    <font>
      <sz val="7"/>
      <color indexed="8"/>
      <name val="Arial"/>
      <family val="2"/>
      <charset val="238"/>
    </font>
    <font>
      <sz val="11"/>
      <color theme="1"/>
      <name val="Arial"/>
      <family val="2"/>
      <charset val="238"/>
    </font>
    <font>
      <sz val="10"/>
      <color rgb="FF000000"/>
      <name val="Arial"/>
      <family val="2"/>
      <charset val="238"/>
    </font>
    <font>
      <b/>
      <u/>
      <sz val="10"/>
      <color theme="1"/>
      <name val="Arial"/>
      <family val="2"/>
      <charset val="23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0" fontId="8" fillId="0" borderId="0"/>
    <xf numFmtId="0" fontId="1" fillId="0" borderId="0"/>
  </cellStyleXfs>
  <cellXfs count="490">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xf numFmtId="0" fontId="2" fillId="0" borderId="0" xfId="0" applyFont="1" applyAlignment="1">
      <alignment vertical="center"/>
    </xf>
    <xf numFmtId="0" fontId="2" fillId="0" borderId="0" xfId="0" applyFont="1" applyAlignment="1">
      <alignmen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5" fillId="0" borderId="0" xfId="0" applyFont="1" applyAlignment="1">
      <alignment vertical="center"/>
    </xf>
    <xf numFmtId="4" fontId="0" fillId="0" borderId="0" xfId="0" applyNumberFormat="1" applyBorder="1" applyAlignment="1">
      <alignment horizontal="right"/>
    </xf>
    <xf numFmtId="4" fontId="0" fillId="0" borderId="0" xfId="0" applyNumberFormat="1" applyBorder="1" applyAlignment="1">
      <alignment horizontal="right" vertical="center"/>
    </xf>
    <xf numFmtId="0" fontId="4" fillId="0" borderId="2" xfId="0" applyFont="1" applyBorder="1" applyAlignment="1">
      <alignment horizontal="center" vertical="center"/>
    </xf>
    <xf numFmtId="4" fontId="6" fillId="0" borderId="0" xfId="0" applyNumberFormat="1" applyFont="1" applyBorder="1" applyAlignment="1">
      <alignment horizontal="center"/>
    </xf>
    <xf numFmtId="4" fontId="4" fillId="0" borderId="0" xfId="0" applyNumberFormat="1" applyFont="1" applyBorder="1" applyAlignment="1">
      <alignment horizontal="center" vertical="center"/>
    </xf>
    <xf numFmtId="49" fontId="0" fillId="0" borderId="0" xfId="0" applyNumberFormat="1" applyAlignment="1">
      <alignment vertical="center"/>
    </xf>
    <xf numFmtId="49" fontId="4" fillId="0" borderId="0" xfId="0" applyNumberFormat="1" applyFont="1" applyAlignment="1">
      <alignment vertical="center"/>
    </xf>
    <xf numFmtId="49" fontId="0" fillId="0" borderId="0" xfId="0" applyNumberFormat="1" applyAlignment="1">
      <alignment horizontal="center" vertical="center" wrapText="1"/>
    </xf>
    <xf numFmtId="49" fontId="4" fillId="0" borderId="0" xfId="0" applyNumberFormat="1" applyFont="1" applyAlignment="1">
      <alignment vertical="center" wrapText="1"/>
    </xf>
    <xf numFmtId="0" fontId="8" fillId="0" borderId="0" xfId="0" applyFont="1" applyAlignment="1">
      <alignment wrapText="1"/>
    </xf>
    <xf numFmtId="4" fontId="4" fillId="0" borderId="1" xfId="0" applyNumberFormat="1" applyFont="1" applyBorder="1" applyAlignment="1">
      <alignment horizontal="center" vertical="center"/>
    </xf>
    <xf numFmtId="49" fontId="0" fillId="0" borderId="0" xfId="0" applyNumberFormat="1" applyAlignment="1">
      <alignment horizontal="center" vertical="center"/>
    </xf>
    <xf numFmtId="0" fontId="8" fillId="0" borderId="0" xfId="0" applyFont="1" applyAlignment="1">
      <alignment vertical="center" wrapText="1"/>
    </xf>
    <xf numFmtId="4" fontId="0" fillId="0" borderId="1" xfId="0" applyNumberFormat="1" applyBorder="1" applyAlignment="1">
      <alignment horizontal="right"/>
    </xf>
    <xf numFmtId="49" fontId="0" fillId="0" borderId="3" xfId="0" applyNumberFormat="1" applyBorder="1" applyAlignment="1">
      <alignment vertical="center"/>
    </xf>
    <xf numFmtId="49" fontId="4" fillId="0" borderId="3" xfId="0" applyNumberFormat="1" applyFont="1" applyBorder="1" applyAlignment="1">
      <alignment vertical="center" wrapText="1"/>
    </xf>
    <xf numFmtId="4" fontId="0" fillId="0" borderId="3" xfId="0" applyNumberFormat="1" applyBorder="1" applyAlignment="1">
      <alignment horizontal="right" vertical="center"/>
    </xf>
    <xf numFmtId="4" fontId="7" fillId="0" borderId="3" xfId="0" applyNumberFormat="1" applyFont="1" applyBorder="1" applyAlignment="1">
      <alignment horizontal="right"/>
    </xf>
    <xf numFmtId="4" fontId="0" fillId="0" borderId="0" xfId="0" applyNumberFormat="1" applyBorder="1" applyAlignment="1">
      <alignment horizontal="right" vertical="center" wrapText="1"/>
    </xf>
    <xf numFmtId="0" fontId="8" fillId="0" borderId="0" xfId="0" applyFont="1" applyAlignment="1">
      <alignment vertical="justify" wrapText="1"/>
    </xf>
    <xf numFmtId="0" fontId="2" fillId="0" borderId="0" xfId="0" applyFont="1" applyBorder="1" applyAlignment="1">
      <alignment vertical="center"/>
    </xf>
    <xf numFmtId="0" fontId="0" fillId="0" borderId="0" xfId="0" applyBorder="1" applyAlignment="1">
      <alignment vertical="center" wrapText="1"/>
    </xf>
    <xf numFmtId="0" fontId="0" fillId="0" borderId="0" xfId="0" applyBorder="1"/>
    <xf numFmtId="0" fontId="0" fillId="0" borderId="0" xfId="0" applyBorder="1" applyAlignment="1">
      <alignment horizontal="center"/>
    </xf>
    <xf numFmtId="0" fontId="2" fillId="0" borderId="0" xfId="0" applyFont="1" applyBorder="1" applyAlignment="1">
      <alignment vertical="center" wrapText="1"/>
    </xf>
    <xf numFmtId="49" fontId="0" fillId="0" borderId="0" xfId="0" applyNumberFormat="1" applyFont="1" applyAlignment="1">
      <alignment horizontal="center" vertical="center" wrapText="1"/>
    </xf>
    <xf numFmtId="0" fontId="0" fillId="0" borderId="0" xfId="0" applyFont="1" applyBorder="1" applyAlignment="1">
      <alignment horizontal="left" vertical="center" wrapText="1"/>
    </xf>
    <xf numFmtId="49" fontId="0" fillId="0" borderId="3" xfId="0" applyNumberFormat="1" applyFont="1" applyBorder="1" applyAlignment="1">
      <alignment vertical="center" wrapText="1"/>
    </xf>
    <xf numFmtId="49" fontId="0" fillId="0" borderId="3" xfId="0" applyNumberFormat="1"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49" fontId="0" fillId="0" borderId="0" xfId="0" applyNumberFormat="1" applyBorder="1" applyAlignment="1">
      <alignment vertical="center"/>
    </xf>
    <xf numFmtId="49" fontId="4" fillId="0" borderId="0" xfId="0" applyNumberFormat="1" applyFont="1" applyBorder="1" applyAlignment="1">
      <alignment vertical="center" wrapText="1"/>
    </xf>
    <xf numFmtId="49" fontId="0" fillId="0" borderId="0" xfId="0" applyNumberFormat="1" applyFont="1" applyBorder="1" applyAlignment="1">
      <alignment horizontal="center" vertical="center" wrapText="1"/>
    </xf>
    <xf numFmtId="4" fontId="7" fillId="0" borderId="0" xfId="0" applyNumberFormat="1" applyFont="1" applyBorder="1" applyAlignment="1">
      <alignment horizontal="right"/>
    </xf>
    <xf numFmtId="0" fontId="8" fillId="0" borderId="0" xfId="0" applyFont="1" applyAlignment="1">
      <alignment horizontal="center" vertical="center" wrapText="1"/>
    </xf>
    <xf numFmtId="0" fontId="8" fillId="0" borderId="0" xfId="0" applyFont="1" applyAlignment="1">
      <alignment horizontal="left" vertical="center" wrapText="1"/>
    </xf>
    <xf numFmtId="0" fontId="4" fillId="0" borderId="3" xfId="0" applyFont="1" applyBorder="1" applyAlignment="1">
      <alignment vertical="center" wrapText="1"/>
    </xf>
    <xf numFmtId="0" fontId="0" fillId="0" borderId="3" xfId="0" applyFont="1" applyBorder="1" applyAlignment="1">
      <alignment vertical="center"/>
    </xf>
    <xf numFmtId="0" fontId="0" fillId="0" borderId="3" xfId="0" applyFont="1" applyBorder="1" applyAlignment="1">
      <alignment horizontal="center" vertical="center"/>
    </xf>
    <xf numFmtId="0" fontId="0" fillId="0" borderId="0" xfId="0" applyBorder="1" applyAlignment="1">
      <alignment vertical="center"/>
    </xf>
    <xf numFmtId="49" fontId="0" fillId="0" borderId="0" xfId="0" applyNumberFormat="1" applyFont="1" applyAlignment="1">
      <alignment horizontal="left" vertical="center"/>
    </xf>
    <xf numFmtId="49" fontId="0" fillId="0" borderId="0" xfId="0" applyNumberFormat="1" applyAlignment="1">
      <alignment horizontal="left" vertical="center"/>
    </xf>
    <xf numFmtId="49" fontId="0" fillId="0" borderId="0" xfId="0" applyNumberFormat="1" applyFont="1" applyAlignment="1">
      <alignment horizontal="center"/>
    </xf>
    <xf numFmtId="4" fontId="4" fillId="0" borderId="3" xfId="0" applyNumberFormat="1" applyFont="1" applyBorder="1" applyAlignment="1">
      <alignment horizontal="right"/>
    </xf>
    <xf numFmtId="4" fontId="7" fillId="0" borderId="5" xfId="0" applyNumberFormat="1" applyFont="1" applyBorder="1" applyAlignment="1">
      <alignment horizontal="right"/>
    </xf>
    <xf numFmtId="4" fontId="7" fillId="0" borderId="2" xfId="0" applyNumberFormat="1" applyFont="1" applyBorder="1" applyAlignment="1">
      <alignment horizontal="right"/>
    </xf>
    <xf numFmtId="0" fontId="0" fillId="0" borderId="4" xfId="0" applyBorder="1" applyAlignment="1">
      <alignment horizontal="center" vertical="center"/>
    </xf>
    <xf numFmtId="4" fontId="0" fillId="0" borderId="0" xfId="0" applyNumberFormat="1"/>
    <xf numFmtId="4" fontId="4" fillId="0" borderId="1" xfId="0" applyNumberFormat="1" applyFont="1" applyBorder="1" applyAlignment="1">
      <alignment horizontal="center" vertical="center" wrapText="1"/>
    </xf>
    <xf numFmtId="4" fontId="0" fillId="0" borderId="0" xfId="0" applyNumberFormat="1" applyBorder="1"/>
    <xf numFmtId="4" fontId="0" fillId="0" borderId="0" xfId="0" applyNumberFormat="1" applyAlignment="1">
      <alignment horizontal="right" vertical="center"/>
    </xf>
    <xf numFmtId="4" fontId="11" fillId="0" borderId="0" xfId="0" applyNumberFormat="1" applyFont="1" applyAlignment="1">
      <alignment horizontal="right" vertical="center"/>
    </xf>
    <xf numFmtId="0" fontId="0" fillId="0" borderId="6" xfId="0" applyBorder="1"/>
    <xf numFmtId="4" fontId="0" fillId="0" borderId="0" xfId="0" applyNumberFormat="1" applyAlignment="1">
      <alignment horizontal="center" vertical="center"/>
    </xf>
    <xf numFmtId="4" fontId="0" fillId="0" borderId="0" xfId="0" applyNumberFormat="1" applyBorder="1" applyAlignment="1">
      <alignment horizontal="center" vertical="center"/>
    </xf>
    <xf numFmtId="49" fontId="0" fillId="0" borderId="0" xfId="0" applyNumberFormat="1" applyFont="1" applyAlignment="1">
      <alignment horizontal="center" vertical="center"/>
    </xf>
    <xf numFmtId="10" fontId="0" fillId="0" borderId="0" xfId="0" applyNumberFormat="1"/>
    <xf numFmtId="4" fontId="4" fillId="0" borderId="0" xfId="0" applyNumberFormat="1" applyFont="1" applyBorder="1" applyAlignment="1">
      <alignment horizontal="right"/>
    </xf>
    <xf numFmtId="0" fontId="4" fillId="0" borderId="0" xfId="0" applyFont="1" applyBorder="1" applyAlignment="1">
      <alignment vertical="center" wrapText="1"/>
    </xf>
    <xf numFmtId="4" fontId="7" fillId="0" borderId="7" xfId="0" applyNumberFormat="1" applyFont="1" applyBorder="1" applyAlignment="1">
      <alignment horizontal="right"/>
    </xf>
    <xf numFmtId="4" fontId="0" fillId="0" borderId="5" xfId="0" applyNumberFormat="1" applyFont="1" applyBorder="1" applyAlignment="1">
      <alignment horizontal="right"/>
    </xf>
    <xf numFmtId="0" fontId="6" fillId="0" borderId="0" xfId="0" applyFont="1" applyAlignment="1"/>
    <xf numFmtId="49" fontId="0" fillId="0" borderId="0" xfId="0" applyNumberFormat="1" applyFill="1" applyAlignment="1">
      <alignment horizontal="center" vertical="center" wrapText="1"/>
    </xf>
    <xf numFmtId="0" fontId="4" fillId="0" borderId="0" xfId="0" applyFont="1" applyBorder="1" applyAlignment="1">
      <alignment vertical="center"/>
    </xf>
    <xf numFmtId="0" fontId="0" fillId="0" borderId="0" xfId="0" applyBorder="1" applyAlignment="1">
      <alignment horizontal="center" vertical="center"/>
    </xf>
    <xf numFmtId="0" fontId="8" fillId="0" borderId="0" xfId="0" applyFont="1" applyAlignment="1">
      <alignment horizontal="justify" vertical="center" wrapText="1"/>
    </xf>
    <xf numFmtId="49" fontId="0" fillId="0" borderId="0" xfId="0" applyNumberForma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wrapText="1"/>
    </xf>
    <xf numFmtId="49" fontId="0" fillId="0" borderId="0" xfId="0" applyNumberFormat="1" applyBorder="1" applyAlignment="1">
      <alignment horizontal="center" vertical="center" wrapText="1"/>
    </xf>
    <xf numFmtId="0" fontId="0" fillId="0" borderId="0" xfId="0" applyFont="1" applyFill="1" applyAlignment="1">
      <alignment horizontal="center" vertical="center"/>
    </xf>
    <xf numFmtId="0" fontId="0" fillId="0" borderId="0" xfId="0" applyBorder="1" applyAlignment="1">
      <alignment wrapText="1"/>
    </xf>
    <xf numFmtId="0" fontId="4" fillId="0" borderId="0" xfId="0" applyFont="1" applyBorder="1"/>
    <xf numFmtId="0" fontId="4" fillId="0" borderId="0" xfId="0" applyFont="1" applyBorder="1" applyAlignment="1">
      <alignment horizontal="center" vertical="center"/>
    </xf>
    <xf numFmtId="4" fontId="4" fillId="0" borderId="0" xfId="0" applyNumberFormat="1" applyFont="1" applyBorder="1" applyAlignment="1">
      <alignment horizontal="center" vertical="center" wrapText="1"/>
    </xf>
    <xf numFmtId="49" fontId="0" fillId="0" borderId="0" xfId="0" applyNumberFormat="1" applyBorder="1" applyAlignment="1">
      <alignment horizontal="center" vertical="center"/>
    </xf>
    <xf numFmtId="49" fontId="4" fillId="0" borderId="0" xfId="0" applyNumberFormat="1" applyFont="1" applyBorder="1" applyAlignment="1">
      <alignment vertical="center"/>
    </xf>
    <xf numFmtId="0" fontId="8"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4" fontId="11" fillId="0" borderId="0" xfId="0" applyNumberFormat="1" applyFont="1" applyBorder="1" applyAlignment="1">
      <alignment horizontal="right" vertical="center"/>
    </xf>
    <xf numFmtId="0" fontId="8" fillId="0" borderId="0" xfId="0" applyFont="1" applyBorder="1" applyAlignment="1">
      <alignment vertical="justify" wrapText="1"/>
    </xf>
    <xf numFmtId="49" fontId="0" fillId="0" borderId="0" xfId="0" applyNumberFormat="1" applyBorder="1" applyAlignment="1">
      <alignment horizontal="left" vertical="center"/>
    </xf>
    <xf numFmtId="49" fontId="0" fillId="0" borderId="0" xfId="0" applyNumberFormat="1" applyFont="1" applyBorder="1" applyAlignment="1">
      <alignment horizontal="center"/>
    </xf>
    <xf numFmtId="49" fontId="0" fillId="0" borderId="0" xfId="0" applyNumberFormat="1" applyBorder="1" applyAlignment="1">
      <alignment horizontal="left" vertical="center" wrapText="1"/>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xf>
    <xf numFmtId="0" fontId="8" fillId="0" borderId="0" xfId="0" applyFont="1" applyBorder="1" applyAlignment="1">
      <alignment horizontal="center" vertical="center" wrapText="1"/>
    </xf>
    <xf numFmtId="49" fontId="0" fillId="0" borderId="0" xfId="0" applyNumberFormat="1" applyFont="1" applyAlignment="1">
      <alignment vertical="center"/>
    </xf>
    <xf numFmtId="166" fontId="17" fillId="0" borderId="8" xfId="1" applyNumberFormat="1" applyFont="1" applyFill="1" applyBorder="1" applyAlignment="1" applyProtection="1">
      <alignment horizontal="left"/>
    </xf>
    <xf numFmtId="166" fontId="16" fillId="0" borderId="11" xfId="1" applyNumberFormat="1" applyFont="1" applyFill="1" applyBorder="1" applyAlignment="1" applyProtection="1">
      <alignment horizontal="left"/>
    </xf>
    <xf numFmtId="0" fontId="0" fillId="0" borderId="0" xfId="0" applyFont="1"/>
    <xf numFmtId="2" fontId="0" fillId="0" borderId="0" xfId="0" applyNumberFormat="1" applyProtection="1">
      <protection locked="0"/>
    </xf>
    <xf numFmtId="2" fontId="0" fillId="0" borderId="0" xfId="0" applyNumberFormat="1" applyFont="1" applyProtection="1">
      <protection locked="0"/>
    </xf>
    <xf numFmtId="2" fontId="0" fillId="0" borderId="0" xfId="0" applyNumberFormat="1" applyFill="1" applyProtection="1">
      <protection locked="0"/>
    </xf>
    <xf numFmtId="0" fontId="0" fillId="0" borderId="0" xfId="0" applyFont="1" applyAlignment="1">
      <alignment horizontal="center"/>
    </xf>
    <xf numFmtId="0" fontId="0" fillId="0" borderId="0" xfId="0" applyFont="1" applyFill="1" applyAlignment="1" applyProtection="1">
      <alignment horizontal="left" vertical="top" wrapText="1"/>
    </xf>
    <xf numFmtId="3" fontId="25" fillId="0" borderId="5" xfId="0" applyNumberFormat="1" applyFont="1" applyFill="1" applyBorder="1" applyAlignment="1">
      <alignment horizontal="center" vertical="top" wrapText="1"/>
    </xf>
    <xf numFmtId="4" fontId="25" fillId="0" borderId="19" xfId="0" applyNumberFormat="1" applyFont="1" applyFill="1" applyBorder="1" applyAlignment="1">
      <alignment horizontal="center" vertical="top" wrapText="1"/>
    </xf>
    <xf numFmtId="167" fontId="25" fillId="0" borderId="7" xfId="0" applyNumberFormat="1" applyFont="1" applyFill="1" applyBorder="1" applyAlignment="1">
      <alignment horizontal="center" vertical="top" wrapText="1"/>
    </xf>
    <xf numFmtId="4" fontId="25" fillId="0" borderId="20" xfId="0" applyNumberFormat="1" applyFont="1" applyFill="1" applyBorder="1" applyAlignment="1">
      <alignment horizontal="center" vertical="top" wrapText="1"/>
    </xf>
    <xf numFmtId="4" fontId="25" fillId="0" borderId="21" xfId="0" applyNumberFormat="1" applyFont="1" applyFill="1" applyBorder="1" applyAlignment="1">
      <alignment horizontal="center" vertical="top" wrapText="1"/>
    </xf>
    <xf numFmtId="0" fontId="7" fillId="0" borderId="0" xfId="0" applyFont="1"/>
    <xf numFmtId="49" fontId="0" fillId="0" borderId="0" xfId="0" applyNumberFormat="1" applyAlignment="1">
      <alignment horizontal="left"/>
    </xf>
    <xf numFmtId="49" fontId="0" fillId="0" borderId="0" xfId="0" applyNumberFormat="1" applyBorder="1" applyAlignment="1">
      <alignment horizontal="left"/>
    </xf>
    <xf numFmtId="0" fontId="0" fillId="0" borderId="22" xfId="0" applyBorder="1"/>
    <xf numFmtId="0" fontId="0" fillId="0" borderId="22" xfId="0" applyBorder="1" applyAlignment="1">
      <alignment horizontal="center"/>
    </xf>
    <xf numFmtId="4" fontId="0" fillId="0" borderId="22" xfId="0" applyNumberFormat="1" applyBorder="1" applyAlignment="1">
      <alignment horizontal="center"/>
    </xf>
    <xf numFmtId="49" fontId="0" fillId="0" borderId="19" xfId="0" applyNumberFormat="1" applyBorder="1" applyAlignment="1">
      <alignment horizontal="left"/>
    </xf>
    <xf numFmtId="0" fontId="26" fillId="0" borderId="19" xfId="0" applyFont="1" applyBorder="1" applyAlignment="1">
      <alignment horizontal="center" vertical="top" wrapText="1"/>
    </xf>
    <xf numFmtId="0" fontId="26" fillId="0" borderId="0" xfId="0" applyFont="1" applyBorder="1" applyAlignment="1">
      <alignment horizontal="left" vertical="top" wrapText="1"/>
    </xf>
    <xf numFmtId="0" fontId="0" fillId="0" borderId="0" xfId="0" applyBorder="1" applyAlignment="1">
      <alignment vertical="top" wrapText="1"/>
    </xf>
    <xf numFmtId="0" fontId="26" fillId="0" borderId="0" xfId="0" applyFont="1" applyBorder="1" applyAlignment="1">
      <alignment horizontal="center" vertical="top" wrapText="1"/>
    </xf>
    <xf numFmtId="4" fontId="26" fillId="0" borderId="0" xfId="0" applyNumberFormat="1" applyFont="1" applyBorder="1" applyAlignment="1">
      <alignment horizontal="center" vertical="top" wrapText="1"/>
    </xf>
    <xf numFmtId="49" fontId="7" fillId="0" borderId="0" xfId="0" applyNumberFormat="1" applyFont="1" applyAlignment="1">
      <alignment horizontal="left"/>
    </xf>
    <xf numFmtId="0" fontId="8" fillId="0" borderId="0" xfId="0" applyFont="1" applyFill="1" applyBorder="1" applyAlignment="1">
      <alignment horizontal="center" wrapText="1"/>
    </xf>
    <xf numFmtId="49" fontId="8" fillId="0" borderId="0" xfId="0" applyNumberFormat="1" applyFont="1" applyFill="1" applyBorder="1" applyAlignment="1">
      <alignment horizontal="center" wrapText="1"/>
    </xf>
    <xf numFmtId="0" fontId="0" fillId="0" borderId="0" xfId="0" applyAlignment="1">
      <alignment horizontal="center" vertical="top"/>
    </xf>
    <xf numFmtId="49" fontId="0" fillId="0" borderId="0" xfId="0" applyNumberFormat="1" applyAlignment="1">
      <alignment horizontal="center" vertical="top"/>
    </xf>
    <xf numFmtId="49" fontId="0" fillId="0" borderId="0" xfId="0" applyNumberFormat="1" applyBorder="1" applyAlignment="1">
      <alignment horizontal="left" vertical="top"/>
    </xf>
    <xf numFmtId="3" fontId="25" fillId="0" borderId="0" xfId="0" applyNumberFormat="1" applyFont="1" applyFill="1" applyBorder="1" applyAlignment="1">
      <alignment horizontal="center" vertical="top" wrapText="1"/>
    </xf>
    <xf numFmtId="4" fontId="25" fillId="0" borderId="0" xfId="0" applyNumberFormat="1"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horizontal="right"/>
    </xf>
    <xf numFmtId="4" fontId="7" fillId="0" borderId="0" xfId="0" applyNumberFormat="1" applyFont="1" applyAlignment="1">
      <alignment horizontal="right"/>
    </xf>
    <xf numFmtId="4" fontId="7" fillId="0" borderId="23" xfId="0" applyNumberFormat="1" applyFont="1" applyBorder="1" applyAlignment="1">
      <alignment horizontal="right"/>
    </xf>
    <xf numFmtId="0" fontId="7" fillId="0" borderId="0" xfId="0" applyFont="1" applyFill="1" applyBorder="1"/>
    <xf numFmtId="4" fontId="26" fillId="0" borderId="19" xfId="0" applyNumberFormat="1" applyFont="1" applyBorder="1" applyAlignment="1">
      <alignment horizontal="right" vertical="top" wrapText="1"/>
    </xf>
    <xf numFmtId="0" fontId="7" fillId="0" borderId="23" xfId="0" applyFont="1" applyFill="1" applyBorder="1"/>
    <xf numFmtId="4" fontId="27" fillId="0" borderId="19" xfId="0" applyNumberFormat="1" applyFont="1" applyBorder="1" applyAlignment="1">
      <alignment horizontal="right" vertical="top" wrapText="1"/>
    </xf>
    <xf numFmtId="4" fontId="4" fillId="0" borderId="1" xfId="0" applyNumberFormat="1" applyFont="1" applyBorder="1" applyAlignment="1">
      <alignment horizontal="right" vertical="center" wrapText="1"/>
    </xf>
    <xf numFmtId="0" fontId="11" fillId="0" borderId="0" xfId="0" applyFont="1" applyAlignment="1">
      <alignment horizontal="center"/>
    </xf>
    <xf numFmtId="49" fontId="0" fillId="0" borderId="0" xfId="0" applyNumberFormat="1" applyFont="1" applyBorder="1" applyAlignment="1">
      <alignment horizontal="left" vertical="top"/>
    </xf>
    <xf numFmtId="49" fontId="0" fillId="0" borderId="0" xfId="0" applyNumberFormat="1" applyFont="1" applyAlignment="1">
      <alignment horizontal="left" vertical="top"/>
    </xf>
    <xf numFmtId="0" fontId="8" fillId="0" borderId="0" xfId="2" applyFont="1" applyAlignment="1">
      <alignment wrapText="1"/>
    </xf>
    <xf numFmtId="49" fontId="0" fillId="0" borderId="3" xfId="0" applyNumberFormat="1" applyFont="1" applyBorder="1" applyAlignment="1">
      <alignment vertical="center"/>
    </xf>
    <xf numFmtId="49" fontId="0" fillId="0" borderId="0" xfId="0" applyNumberFormat="1" applyFont="1" applyAlignment="1">
      <alignment horizontal="left" vertical="center" wrapText="1"/>
    </xf>
    <xf numFmtId="49" fontId="0" fillId="0" borderId="0" xfId="0" applyNumberFormat="1" applyFont="1" applyBorder="1" applyAlignment="1">
      <alignment vertical="center"/>
    </xf>
    <xf numFmtId="0" fontId="0" fillId="0" borderId="0" xfId="0" applyFill="1" applyAlignment="1" applyProtection="1">
      <alignment horizontal="left" vertical="top" wrapText="1"/>
    </xf>
    <xf numFmtId="4" fontId="0" fillId="0" borderId="0" xfId="0" applyNumberFormat="1" applyAlignment="1">
      <alignment horizontal="right"/>
    </xf>
    <xf numFmtId="4" fontId="4" fillId="0" borderId="0" xfId="0" applyNumberFormat="1" applyFont="1" applyAlignment="1">
      <alignment horizontal="center" vertical="center"/>
    </xf>
    <xf numFmtId="4" fontId="0" fillId="0" borderId="5" xfId="0" applyNumberFormat="1" applyBorder="1" applyAlignment="1">
      <alignment horizontal="right"/>
    </xf>
    <xf numFmtId="4" fontId="4" fillId="0" borderId="0" xfId="0" applyNumberFormat="1" applyFont="1" applyAlignment="1">
      <alignment horizontal="right"/>
    </xf>
    <xf numFmtId="4" fontId="0" fillId="0" borderId="0" xfId="0" applyNumberFormat="1" applyAlignment="1">
      <alignment horizontal="right" vertical="center" wrapText="1"/>
    </xf>
    <xf numFmtId="49" fontId="0" fillId="0" borderId="3" xfId="0" applyNumberFormat="1" applyBorder="1" applyAlignment="1">
      <alignment vertical="center" wrapText="1"/>
    </xf>
    <xf numFmtId="49" fontId="0" fillId="0" borderId="3" xfId="0" applyNumberFormat="1" applyBorder="1" applyAlignment="1">
      <alignment horizontal="center" vertical="center" wrapText="1"/>
    </xf>
    <xf numFmtId="0" fontId="0" fillId="0" borderId="0" xfId="0" applyAlignment="1">
      <alignment horizontal="center" vertical="center" wrapText="1"/>
    </xf>
    <xf numFmtId="0" fontId="8" fillId="0" borderId="0" xfId="2" applyAlignment="1">
      <alignment wrapText="1"/>
    </xf>
    <xf numFmtId="0" fontId="0" fillId="0" borderId="3" xfId="0" applyBorder="1" applyAlignment="1">
      <alignment vertical="center"/>
    </xf>
    <xf numFmtId="0" fontId="0" fillId="0" borderId="3" xfId="0" applyBorder="1" applyAlignment="1">
      <alignment horizontal="center" vertical="center"/>
    </xf>
    <xf numFmtId="49" fontId="0" fillId="0" borderId="0" xfId="0" applyNumberFormat="1" applyAlignment="1">
      <alignment horizontal="center"/>
    </xf>
    <xf numFmtId="165" fontId="0" fillId="0" borderId="0" xfId="0" applyNumberFormat="1" applyAlignment="1">
      <alignment horizontal="right"/>
    </xf>
    <xf numFmtId="165" fontId="0" fillId="0" borderId="22" xfId="0" applyNumberFormat="1" applyBorder="1" applyAlignment="1">
      <alignment horizontal="right"/>
    </xf>
    <xf numFmtId="165" fontId="26" fillId="0" borderId="19" xfId="0" applyNumberFormat="1" applyFont="1" applyBorder="1" applyAlignment="1">
      <alignment horizontal="center" vertical="top" wrapText="1"/>
    </xf>
    <xf numFmtId="165" fontId="26" fillId="0" borderId="0" xfId="0" applyNumberFormat="1" applyFont="1" applyBorder="1" applyAlignment="1">
      <alignment horizontal="center" vertical="top" wrapText="1"/>
    </xf>
    <xf numFmtId="165" fontId="0" fillId="0" borderId="0" xfId="0" applyNumberFormat="1" applyBorder="1" applyAlignment="1">
      <alignment horizontal="right"/>
    </xf>
    <xf numFmtId="165" fontId="0" fillId="0" borderId="0" xfId="0" applyNumberFormat="1" applyBorder="1" applyAlignment="1">
      <alignment horizontal="right" vertical="center"/>
    </xf>
    <xf numFmtId="165" fontId="7" fillId="0" borderId="3" xfId="0" applyNumberFormat="1" applyFont="1" applyBorder="1" applyAlignment="1">
      <alignment horizontal="right"/>
    </xf>
    <xf numFmtId="165" fontId="7" fillId="0" borderId="0" xfId="0" applyNumberFormat="1" applyFont="1" applyBorder="1" applyAlignment="1">
      <alignment horizontal="right"/>
    </xf>
    <xf numFmtId="165" fontId="4" fillId="0" borderId="3" xfId="0" applyNumberFormat="1" applyFont="1" applyBorder="1" applyAlignment="1">
      <alignment horizontal="right"/>
    </xf>
    <xf numFmtId="165" fontId="0" fillId="0" borderId="0" xfId="0" applyNumberFormat="1" applyAlignment="1">
      <alignment horizontal="right" vertical="center"/>
    </xf>
    <xf numFmtId="165" fontId="7" fillId="0" borderId="0" xfId="0" applyNumberFormat="1" applyFont="1" applyAlignment="1">
      <alignment horizontal="right"/>
    </xf>
    <xf numFmtId="0" fontId="6" fillId="0" borderId="0" xfId="0" applyFont="1" applyAlignment="1">
      <alignment horizont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49" fontId="0" fillId="0" borderId="0" xfId="0" applyNumberFormat="1" applyFont="1" applyAlignment="1">
      <alignment vertical="center" wrapText="1"/>
    </xf>
    <xf numFmtId="49" fontId="4" fillId="0" borderId="3" xfId="0" applyNumberFormat="1" applyFont="1" applyBorder="1" applyAlignment="1">
      <alignment horizontal="left" vertical="center" wrapText="1"/>
    </xf>
    <xf numFmtId="0" fontId="7" fillId="0" borderId="23" xfId="0" applyFont="1" applyBorder="1" applyAlignment="1">
      <alignment horizontal="center"/>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25" fillId="0" borderId="0" xfId="0" applyFont="1" applyAlignment="1">
      <alignment horizontal="justify" vertical="top" wrapText="1"/>
    </xf>
    <xf numFmtId="0" fontId="0" fillId="0" borderId="0" xfId="0" applyAlignment="1">
      <alignment wrapText="1"/>
    </xf>
    <xf numFmtId="0" fontId="0" fillId="0" borderId="0" xfId="0"/>
    <xf numFmtId="49" fontId="0" fillId="0" borderId="0" xfId="0" applyNumberFormat="1" applyAlignment="1">
      <alignment horizontal="left" vertical="top"/>
    </xf>
    <xf numFmtId="0" fontId="0" fillId="0" borderId="0" xfId="0" applyAlignment="1">
      <alignment horizontal="center"/>
    </xf>
    <xf numFmtId="4" fontId="0" fillId="0" borderId="0" xfId="0" applyNumberFormat="1" applyAlignment="1">
      <alignment horizontal="center"/>
    </xf>
    <xf numFmtId="0" fontId="0" fillId="0" borderId="0" xfId="0" applyAlignment="1">
      <alignment horizontal="left" vertical="center" wrapText="1"/>
    </xf>
    <xf numFmtId="49" fontId="0" fillId="0" borderId="0" xfId="0" applyNumberFormat="1" applyAlignment="1">
      <alignment vertical="center" wrapText="1"/>
    </xf>
    <xf numFmtId="49" fontId="0" fillId="0" borderId="0" xfId="0" applyNumberFormat="1" applyAlignment="1">
      <alignment horizontal="left" vertical="center" wrapText="1"/>
    </xf>
    <xf numFmtId="0" fontId="1" fillId="0" borderId="0" xfId="3"/>
    <xf numFmtId="0" fontId="33" fillId="0" borderId="0" xfId="3" applyFont="1" applyAlignment="1">
      <alignment vertical="center"/>
    </xf>
    <xf numFmtId="0" fontId="35" fillId="0" borderId="0" xfId="3" applyFont="1" applyAlignment="1">
      <alignment vertical="center"/>
    </xf>
    <xf numFmtId="0" fontId="37" fillId="0" borderId="0" xfId="3" applyFont="1"/>
    <xf numFmtId="0" fontId="34" fillId="0" borderId="0" xfId="3" applyFont="1" applyAlignment="1">
      <alignment horizontal="left" vertical="center"/>
    </xf>
    <xf numFmtId="0" fontId="34" fillId="0" borderId="0" xfId="3" quotePrefix="1" applyFont="1" applyAlignment="1">
      <alignment horizontal="left" vertical="center"/>
    </xf>
    <xf numFmtId="0" fontId="35" fillId="0" borderId="0" xfId="3" applyFont="1"/>
    <xf numFmtId="0" fontId="1" fillId="0" borderId="0" xfId="3" applyAlignment="1">
      <alignment vertical="center"/>
    </xf>
    <xf numFmtId="0" fontId="34" fillId="0" borderId="0" xfId="3" applyFont="1" applyAlignment="1">
      <alignment vertical="center"/>
    </xf>
    <xf numFmtId="0" fontId="38" fillId="0" borderId="0" xfId="3" applyFont="1" applyAlignment="1">
      <alignment vertical="center"/>
    </xf>
    <xf numFmtId="0" fontId="39" fillId="0" borderId="0" xfId="3" applyFont="1" applyAlignment="1">
      <alignment vertical="center"/>
    </xf>
    <xf numFmtId="0" fontId="0" fillId="0" borderId="0" xfId="0" applyProtection="1"/>
    <xf numFmtId="0" fontId="0" fillId="0" borderId="0" xfId="0" applyAlignment="1" applyProtection="1">
      <alignment horizontal="center"/>
    </xf>
    <xf numFmtId="4" fontId="0" fillId="0" borderId="0" xfId="0" applyNumberFormat="1" applyBorder="1" applyAlignment="1" applyProtection="1">
      <alignment horizontal="right"/>
    </xf>
    <xf numFmtId="4" fontId="0" fillId="0" borderId="0" xfId="0" applyNumberFormat="1" applyProtection="1"/>
    <xf numFmtId="0" fontId="6" fillId="0" borderId="0" xfId="0" applyFont="1" applyAlignment="1" applyProtection="1"/>
    <xf numFmtId="0" fontId="0" fillId="0" borderId="0" xfId="0" applyFont="1" applyAlignment="1" applyProtection="1">
      <alignment vertical="center"/>
    </xf>
    <xf numFmtId="0" fontId="0" fillId="0" borderId="0" xfId="0" applyFont="1" applyProtection="1"/>
    <xf numFmtId="0" fontId="0" fillId="0" borderId="0" xfId="0" applyFont="1" applyAlignment="1" applyProtection="1">
      <alignment horizontal="center"/>
    </xf>
    <xf numFmtId="4" fontId="0" fillId="0" borderId="0" xfId="0" applyNumberFormat="1" applyFont="1" applyBorder="1" applyAlignment="1" applyProtection="1">
      <alignment horizontal="right"/>
    </xf>
    <xf numFmtId="4" fontId="0" fillId="0" borderId="1" xfId="0" applyNumberFormat="1" applyFont="1" applyBorder="1" applyAlignment="1" applyProtection="1">
      <alignment horizontal="center" vertical="center"/>
    </xf>
    <xf numFmtId="4" fontId="0" fillId="0" borderId="1" xfId="0" applyNumberFormat="1" applyFont="1" applyBorder="1" applyAlignment="1" applyProtection="1">
      <alignment horizontal="center" vertical="center" wrapText="1"/>
    </xf>
    <xf numFmtId="4" fontId="0" fillId="0" borderId="0" xfId="0" applyNumberFormat="1" applyFont="1" applyBorder="1" applyAlignment="1" applyProtection="1">
      <alignment horizontal="center" vertical="center"/>
    </xf>
    <xf numFmtId="4" fontId="0" fillId="0" borderId="0" xfId="0" applyNumberFormat="1" applyFont="1" applyProtection="1"/>
    <xf numFmtId="4" fontId="0" fillId="0" borderId="1" xfId="0" applyNumberFormat="1" applyFont="1" applyBorder="1" applyAlignment="1" applyProtection="1">
      <alignment horizontal="right"/>
    </xf>
    <xf numFmtId="4" fontId="0" fillId="0" borderId="0" xfId="0" applyNumberFormat="1" applyFont="1" applyAlignment="1" applyProtection="1">
      <alignment horizontal="center" vertical="center"/>
    </xf>
    <xf numFmtId="0" fontId="0" fillId="0" borderId="0" xfId="0" applyFont="1" applyAlignment="1" applyProtection="1">
      <alignment vertical="center" wrapText="1"/>
    </xf>
    <xf numFmtId="4" fontId="0" fillId="0" borderId="0" xfId="0" applyNumberFormat="1" applyFont="1" applyBorder="1" applyProtection="1"/>
    <xf numFmtId="4" fontId="0" fillId="0" borderId="2" xfId="0" applyNumberFormat="1" applyFont="1" applyBorder="1" applyAlignment="1" applyProtection="1">
      <alignment horizontal="right"/>
    </xf>
    <xf numFmtId="0" fontId="6" fillId="0" borderId="0" xfId="0" applyFont="1" applyAlignment="1" applyProtection="1">
      <alignment horizontal="center"/>
    </xf>
    <xf numFmtId="4" fontId="6" fillId="0" borderId="0" xfId="0" applyNumberFormat="1" applyFont="1" applyAlignment="1" applyProtection="1">
      <alignment horizontal="center"/>
    </xf>
    <xf numFmtId="4" fontId="0" fillId="0" borderId="0" xfId="0" applyNumberFormat="1" applyFont="1" applyAlignment="1" applyProtection="1">
      <alignment horizontal="right"/>
    </xf>
    <xf numFmtId="4" fontId="0" fillId="0" borderId="1" xfId="0" applyNumberFormat="1" applyFont="1" applyFill="1" applyBorder="1" applyAlignment="1" applyProtection="1">
      <alignment horizontal="right"/>
    </xf>
    <xf numFmtId="0" fontId="0" fillId="0" borderId="0" xfId="0" applyAlignment="1" applyProtection="1">
      <alignment vertical="center"/>
    </xf>
    <xf numFmtId="4" fontId="0" fillId="0" borderId="0" xfId="0" applyNumberFormat="1" applyAlignment="1" applyProtection="1">
      <alignment horizontal="right"/>
    </xf>
    <xf numFmtId="4" fontId="4" fillId="0" borderId="1" xfId="0" applyNumberFormat="1" applyFont="1" applyBorder="1" applyAlignment="1" applyProtection="1">
      <alignment horizontal="center" vertical="center"/>
    </xf>
    <xf numFmtId="4" fontId="4" fillId="0" borderId="1" xfId="0" applyNumberFormat="1" applyFont="1" applyBorder="1" applyAlignment="1" applyProtection="1">
      <alignment horizontal="center" vertical="center" wrapText="1"/>
    </xf>
    <xf numFmtId="4" fontId="4" fillId="0" borderId="0" xfId="0" applyNumberFormat="1" applyFont="1" applyAlignment="1" applyProtection="1">
      <alignment horizontal="center"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3" xfId="0" applyFont="1" applyBorder="1" applyProtection="1"/>
    <xf numFmtId="0" fontId="0" fillId="0" borderId="3" xfId="0" applyFont="1" applyBorder="1" applyAlignment="1" applyProtection="1">
      <alignment horizontal="center"/>
    </xf>
    <xf numFmtId="4" fontId="0" fillId="0" borderId="3" xfId="0" applyNumberFormat="1" applyFont="1" applyBorder="1" applyAlignment="1" applyProtection="1">
      <alignment horizontal="right"/>
    </xf>
    <xf numFmtId="4" fontId="0" fillId="0" borderId="6" xfId="0" applyNumberFormat="1" applyFont="1" applyBorder="1" applyAlignment="1" applyProtection="1">
      <alignment horizontal="right"/>
    </xf>
    <xf numFmtId="0" fontId="0" fillId="0" borderId="0" xfId="0" applyFont="1" applyBorder="1" applyAlignment="1" applyProtection="1">
      <alignment vertical="center"/>
    </xf>
    <xf numFmtId="0" fontId="0" fillId="0" borderId="0" xfId="0" applyFont="1" applyBorder="1" applyProtection="1"/>
    <xf numFmtId="0" fontId="0" fillId="0" borderId="0" xfId="0" applyFont="1" applyBorder="1" applyAlignment="1" applyProtection="1">
      <alignment horizontal="center"/>
    </xf>
    <xf numFmtId="0" fontId="0" fillId="0" borderId="3" xfId="0" applyBorder="1" applyAlignment="1" applyProtection="1">
      <alignment vertical="center" wrapText="1"/>
    </xf>
    <xf numFmtId="0" fontId="4" fillId="0" borderId="0" xfId="0" applyFont="1" applyProtection="1"/>
    <xf numFmtId="0" fontId="2" fillId="0" borderId="0" xfId="0" applyFont="1" applyAlignment="1" applyProtection="1">
      <alignment vertical="center"/>
    </xf>
    <xf numFmtId="0" fontId="2" fillId="0" borderId="0" xfId="0" applyFont="1" applyAlignment="1" applyProtection="1">
      <alignment vertical="center" wrapText="1"/>
    </xf>
    <xf numFmtId="0" fontId="0" fillId="0" borderId="3" xfId="0" applyFont="1" applyBorder="1" applyAlignment="1" applyProtection="1">
      <alignment vertical="center" wrapText="1"/>
    </xf>
    <xf numFmtId="0" fontId="0" fillId="0" borderId="0" xfId="0" applyAlignment="1" applyProtection="1">
      <alignment vertical="center" wrapText="1"/>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0" fillId="0" borderId="3" xfId="0" applyBorder="1" applyProtection="1"/>
    <xf numFmtId="0" fontId="0" fillId="0" borderId="3" xfId="0" applyBorder="1" applyAlignment="1" applyProtection="1">
      <alignment horizontal="center"/>
    </xf>
    <xf numFmtId="4" fontId="0" fillId="0" borderId="3" xfId="0" applyNumberFormat="1" applyBorder="1" applyAlignment="1" applyProtection="1">
      <alignment horizontal="right"/>
    </xf>
    <xf numFmtId="4" fontId="0" fillId="0" borderId="3" xfId="0" applyNumberFormat="1" applyBorder="1" applyProtection="1"/>
    <xf numFmtId="4" fontId="0" fillId="0" borderId="6" xfId="0" applyNumberFormat="1" applyBorder="1" applyProtection="1"/>
    <xf numFmtId="0" fontId="29" fillId="0" borderId="25" xfId="0" applyFont="1" applyBorder="1" applyAlignment="1" applyProtection="1">
      <alignment vertical="center"/>
    </xf>
    <xf numFmtId="0" fontId="29" fillId="0" borderId="26" xfId="0" applyFont="1" applyBorder="1" applyAlignment="1" applyProtection="1">
      <alignment vertical="center"/>
    </xf>
    <xf numFmtId="0" fontId="29" fillId="0" borderId="26" xfId="0" applyFont="1" applyBorder="1" applyAlignment="1" applyProtection="1">
      <alignment vertical="center" wrapText="1"/>
    </xf>
    <xf numFmtId="0" fontId="29" fillId="0" borderId="26" xfId="0" applyFont="1" applyBorder="1" applyProtection="1"/>
    <xf numFmtId="0" fontId="29" fillId="0" borderId="26" xfId="0" applyFont="1" applyBorder="1" applyAlignment="1" applyProtection="1">
      <alignment horizontal="center"/>
    </xf>
    <xf numFmtId="4" fontId="29" fillId="0" borderId="26" xfId="0" applyNumberFormat="1" applyFont="1" applyBorder="1" applyAlignment="1" applyProtection="1">
      <alignment horizontal="right"/>
    </xf>
    <xf numFmtId="4" fontId="29" fillId="0" borderId="27" xfId="0" applyNumberFormat="1" applyFont="1" applyBorder="1" applyAlignment="1" applyProtection="1">
      <alignment horizontal="right"/>
    </xf>
    <xf numFmtId="0" fontId="29" fillId="0" borderId="4" xfId="0" applyFont="1" applyBorder="1" applyAlignment="1" applyProtection="1">
      <alignment vertical="center"/>
    </xf>
    <xf numFmtId="0" fontId="29" fillId="0" borderId="0" xfId="0" applyFont="1" applyBorder="1" applyAlignment="1" applyProtection="1">
      <alignment vertical="center"/>
    </xf>
    <xf numFmtId="0" fontId="29" fillId="0" borderId="0" xfId="0" applyFont="1" applyBorder="1" applyAlignment="1" applyProtection="1">
      <alignment vertical="center" wrapText="1"/>
    </xf>
    <xf numFmtId="0" fontId="29" fillId="0" borderId="0" xfId="0" applyFont="1" applyBorder="1" applyProtection="1"/>
    <xf numFmtId="0" fontId="29" fillId="0" borderId="0" xfId="0" applyFont="1" applyBorder="1" applyAlignment="1" applyProtection="1">
      <alignment horizontal="center"/>
    </xf>
    <xf numFmtId="4" fontId="29" fillId="0" borderId="0" xfId="0" applyNumberFormat="1" applyFont="1" applyBorder="1" applyAlignment="1" applyProtection="1">
      <alignment horizontal="right"/>
    </xf>
    <xf numFmtId="4" fontId="29" fillId="0" borderId="0" xfId="0" applyNumberFormat="1" applyFont="1" applyBorder="1" applyProtection="1"/>
    <xf numFmtId="4" fontId="29" fillId="0" borderId="24" xfId="0" applyNumberFormat="1" applyFont="1" applyBorder="1" applyProtection="1"/>
    <xf numFmtId="4" fontId="29" fillId="0" borderId="24" xfId="0" applyNumberFormat="1" applyFont="1" applyBorder="1" applyAlignment="1" applyProtection="1">
      <alignment horizontal="right"/>
    </xf>
    <xf numFmtId="0" fontId="29" fillId="0" borderId="28" xfId="0" applyFont="1" applyBorder="1" applyAlignment="1" applyProtection="1">
      <alignment vertical="center"/>
    </xf>
    <xf numFmtId="0" fontId="29" fillId="0" borderId="22" xfId="0" applyFont="1" applyBorder="1" applyAlignment="1" applyProtection="1">
      <alignment vertical="center"/>
    </xf>
    <xf numFmtId="0" fontId="29" fillId="0" borderId="22" xfId="0" applyFont="1" applyBorder="1" applyAlignment="1" applyProtection="1">
      <alignment vertical="center" wrapText="1"/>
    </xf>
    <xf numFmtId="0" fontId="29" fillId="0" borderId="22" xfId="0" applyFont="1" applyBorder="1" applyProtection="1"/>
    <xf numFmtId="0" fontId="29" fillId="0" borderId="22" xfId="0" applyFont="1" applyBorder="1" applyAlignment="1" applyProtection="1">
      <alignment horizontal="center"/>
    </xf>
    <xf numFmtId="4" fontId="29" fillId="0" borderId="22" xfId="0" applyNumberFormat="1" applyFont="1" applyBorder="1" applyAlignment="1" applyProtection="1">
      <alignment horizontal="right"/>
    </xf>
    <xf numFmtId="4" fontId="29" fillId="0" borderId="29" xfId="0" applyNumberFormat="1" applyFont="1" applyBorder="1" applyAlignment="1" applyProtection="1">
      <alignment horizontal="right"/>
    </xf>
    <xf numFmtId="4" fontId="0" fillId="0" borderId="0" xfId="0" applyNumberFormat="1" applyBorder="1" applyAlignment="1" applyProtection="1">
      <alignment horizontal="right" vertical="center"/>
      <protection locked="0"/>
    </xf>
    <xf numFmtId="4" fontId="0" fillId="0" borderId="0" xfId="0" applyNumberFormat="1" applyBorder="1" applyAlignment="1" applyProtection="1">
      <alignment horizontal="right" vertical="center" wrapText="1"/>
      <protection locked="0"/>
    </xf>
    <xf numFmtId="0" fontId="13" fillId="0" borderId="0" xfId="0" applyFont="1" applyProtection="1"/>
    <xf numFmtId="0" fontId="14" fillId="0" borderId="0" xfId="0" applyFont="1" applyProtection="1"/>
    <xf numFmtId="0" fontId="15" fillId="0" borderId="0" xfId="0" applyFont="1" applyProtection="1"/>
    <xf numFmtId="4" fontId="0" fillId="0" borderId="0" xfId="0" applyNumberFormat="1" applyAlignment="1" applyProtection="1">
      <alignment horizontal="right" vertical="center"/>
    </xf>
    <xf numFmtId="0" fontId="0" fillId="0" borderId="8" xfId="0" applyFont="1" applyBorder="1" applyProtection="1"/>
    <xf numFmtId="4" fontId="0" fillId="0" borderId="1" xfId="0" applyNumberFormat="1" applyBorder="1" applyAlignment="1" applyProtection="1">
      <alignment horizontal="right"/>
    </xf>
    <xf numFmtId="4" fontId="16" fillId="0" borderId="8" xfId="0" applyNumberFormat="1" applyFont="1" applyBorder="1" applyAlignment="1" applyProtection="1">
      <alignment horizontal="left"/>
    </xf>
    <xf numFmtId="0" fontId="0" fillId="0" borderId="0" xfId="0" applyAlignment="1" applyProtection="1">
      <alignment horizontal="left"/>
    </xf>
    <xf numFmtId="0" fontId="0" fillId="0" borderId="0" xfId="0" applyFill="1" applyProtection="1"/>
    <xf numFmtId="0" fontId="0" fillId="0" borderId="0" xfId="0" applyNumberFormat="1" applyFill="1" applyAlignment="1" applyProtection="1">
      <alignment horizontal="left"/>
    </xf>
    <xf numFmtId="0" fontId="0" fillId="0" borderId="8" xfId="0" applyFont="1" applyBorder="1" applyAlignment="1" applyProtection="1">
      <alignment horizontal="left"/>
    </xf>
    <xf numFmtId="0" fontId="0" fillId="0" borderId="10" xfId="0" applyBorder="1" applyProtection="1"/>
    <xf numFmtId="165" fontId="16" fillId="0" borderId="10" xfId="0" applyNumberFormat="1" applyFont="1" applyBorder="1" applyAlignment="1" applyProtection="1">
      <alignment horizontal="left"/>
    </xf>
    <xf numFmtId="0" fontId="0" fillId="0" borderId="10" xfId="0" applyFill="1" applyBorder="1" applyAlignment="1" applyProtection="1">
      <alignment wrapText="1"/>
    </xf>
    <xf numFmtId="0" fontId="0" fillId="0" borderId="8" xfId="0" applyFill="1" applyBorder="1" applyProtection="1"/>
    <xf numFmtId="0" fontId="18" fillId="0" borderId="8" xfId="0" applyFont="1" applyFill="1" applyBorder="1" applyProtection="1"/>
    <xf numFmtId="0" fontId="0" fillId="0" borderId="11" xfId="0" applyFill="1" applyBorder="1" applyProtection="1"/>
    <xf numFmtId="0" fontId="18" fillId="0" borderId="11" xfId="0" applyFont="1" applyFill="1" applyBorder="1" applyProtection="1"/>
    <xf numFmtId="0" fontId="0" fillId="0" borderId="0" xfId="0" applyFill="1" applyAlignment="1" applyProtection="1">
      <alignment horizontal="left"/>
    </xf>
    <xf numFmtId="0" fontId="0" fillId="0" borderId="12" xfId="0" applyFill="1" applyBorder="1" applyProtection="1"/>
    <xf numFmtId="0" fontId="15" fillId="0" borderId="13" xfId="0" applyFont="1" applyFill="1" applyBorder="1" applyProtection="1"/>
    <xf numFmtId="0" fontId="7" fillId="0" borderId="0" xfId="0" applyFont="1" applyAlignment="1" applyProtection="1">
      <alignment horizontal="left" vertical="top" wrapText="1"/>
    </xf>
    <xf numFmtId="0" fontId="4" fillId="0" borderId="0" xfId="0" applyFont="1" applyAlignment="1" applyProtection="1">
      <alignment horizontal="left" vertical="top" wrapText="1"/>
    </xf>
    <xf numFmtId="2" fontId="0" fillId="0" borderId="0" xfId="0" applyNumberFormat="1" applyProtection="1"/>
    <xf numFmtId="165" fontId="8" fillId="0" borderId="0" xfId="0" applyNumberFormat="1" applyFont="1" applyBorder="1" applyProtection="1"/>
    <xf numFmtId="0" fontId="0" fillId="0" borderId="0" xfId="0" applyAlignment="1" applyProtection="1">
      <alignment horizontal="left" vertical="top" wrapText="1"/>
    </xf>
    <xf numFmtId="0" fontId="0" fillId="0" borderId="0" xfId="0" applyFont="1" applyAlignment="1" applyProtection="1">
      <alignment horizontal="left" vertical="top" wrapText="1"/>
    </xf>
    <xf numFmtId="2" fontId="0" fillId="0" borderId="0" xfId="0" applyNumberFormat="1" applyAlignment="1" applyProtection="1">
      <alignment horizontal="left" vertical="top" wrapText="1"/>
    </xf>
    <xf numFmtId="2" fontId="0" fillId="0" borderId="0" xfId="0" applyNumberFormat="1" applyFont="1" applyAlignment="1" applyProtection="1">
      <alignment horizontal="left" vertical="top" wrapText="1"/>
    </xf>
    <xf numFmtId="2" fontId="0" fillId="0" borderId="0" xfId="0" applyNumberFormat="1" applyFont="1" applyAlignment="1" applyProtection="1">
      <alignment horizontal="center" wrapText="1"/>
    </xf>
    <xf numFmtId="2" fontId="0" fillId="0" borderId="0" xfId="0" applyNumberFormat="1" applyFont="1" applyAlignment="1" applyProtection="1">
      <alignment horizontal="center"/>
    </xf>
    <xf numFmtId="165" fontId="8" fillId="0" borderId="1" xfId="0" applyNumberFormat="1" applyFont="1" applyBorder="1" applyProtection="1"/>
    <xf numFmtId="2" fontId="0" fillId="0" borderId="0" xfId="0" applyNumberFormat="1" applyFont="1" applyProtection="1"/>
    <xf numFmtId="0" fontId="0" fillId="0" borderId="15" xfId="0"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0" fillId="0" borderId="16" xfId="0" applyFill="1" applyBorder="1" applyProtection="1"/>
    <xf numFmtId="2" fontId="0" fillId="0" borderId="16" xfId="0" applyNumberFormat="1" applyBorder="1" applyProtection="1"/>
    <xf numFmtId="165" fontId="20" fillId="0" borderId="17" xfId="0" applyNumberFormat="1" applyFont="1" applyBorder="1" applyProtection="1"/>
    <xf numFmtId="2" fontId="0" fillId="0" borderId="0" xfId="0" applyNumberFormat="1" applyFill="1" applyProtection="1"/>
    <xf numFmtId="0" fontId="0" fillId="0" borderId="0" xfId="0" applyAlignment="1" applyProtection="1">
      <alignment horizontal="center" wrapText="1"/>
    </xf>
    <xf numFmtId="2" fontId="0" fillId="0" borderId="0" xfId="0" applyNumberFormat="1" applyFont="1" applyFill="1" applyAlignment="1" applyProtection="1">
      <alignment horizontal="center"/>
    </xf>
    <xf numFmtId="0" fontId="0" fillId="0" borderId="0" xfId="0" applyAlignment="1" applyProtection="1">
      <alignment wrapText="1"/>
    </xf>
    <xf numFmtId="49" fontId="0" fillId="0" borderId="0" xfId="0" applyNumberFormat="1" applyBorder="1" applyAlignment="1" applyProtection="1">
      <alignment horizontal="left" vertical="top" wrapText="1"/>
    </xf>
    <xf numFmtId="49" fontId="0" fillId="0" borderId="0" xfId="0" applyNumberFormat="1" applyFont="1" applyBorder="1" applyAlignment="1" applyProtection="1">
      <alignment horizontal="left" vertical="top" wrapText="1"/>
    </xf>
    <xf numFmtId="0" fontId="21" fillId="0" borderId="0" xfId="0" applyFont="1" applyAlignment="1" applyProtection="1">
      <alignment horizontal="left" vertical="top" wrapText="1"/>
    </xf>
    <xf numFmtId="49" fontId="21" fillId="0" borderId="0" xfId="0" applyNumberFormat="1" applyFont="1" applyBorder="1" applyAlignment="1" applyProtection="1">
      <alignment horizontal="left" vertical="top" wrapText="1"/>
    </xf>
    <xf numFmtId="0" fontId="22" fillId="0" borderId="0" xfId="0" applyFont="1" applyAlignment="1" applyProtection="1">
      <alignment horizontal="left" vertical="top" wrapText="1"/>
    </xf>
    <xf numFmtId="0" fontId="0" fillId="0" borderId="0" xfId="0" applyFont="1" applyFill="1" applyAlignment="1" applyProtection="1">
      <alignment wrapText="1"/>
    </xf>
    <xf numFmtId="0" fontId="0" fillId="0" borderId="0" xfId="0" applyNumberFormat="1" applyFont="1" applyFill="1" applyBorder="1" applyAlignment="1" applyProtection="1">
      <alignment horizontal="left" vertical="top" wrapText="1"/>
    </xf>
    <xf numFmtId="0" fontId="0" fillId="0" borderId="0" xfId="0" applyFont="1" applyAlignment="1" applyProtection="1">
      <alignment wrapText="1"/>
    </xf>
    <xf numFmtId="0" fontId="0" fillId="0" borderId="0" xfId="0" applyFont="1" applyBorder="1" applyAlignment="1" applyProtection="1">
      <alignment horizontal="left" vertical="top" wrapText="1"/>
    </xf>
    <xf numFmtId="0" fontId="0" fillId="0" borderId="15" xfId="0" applyBorder="1" applyAlignment="1" applyProtection="1">
      <alignment horizontal="left" vertical="top" wrapText="1"/>
    </xf>
    <xf numFmtId="0" fontId="4" fillId="0" borderId="16" xfId="0" applyFont="1" applyBorder="1" applyAlignment="1" applyProtection="1">
      <alignment horizontal="left" vertical="top" wrapText="1"/>
    </xf>
    <xf numFmtId="0" fontId="0" fillId="0" borderId="16" xfId="0" applyBorder="1" applyAlignment="1" applyProtection="1">
      <alignment wrapText="1"/>
    </xf>
    <xf numFmtId="2" fontId="0" fillId="0" borderId="16" xfId="0" applyNumberFormat="1" applyFill="1" applyBorder="1" applyProtection="1"/>
    <xf numFmtId="0" fontId="0" fillId="0" borderId="0" xfId="0" applyBorder="1" applyAlignment="1" applyProtection="1">
      <alignment horizontal="left" vertical="top" wrapText="1"/>
    </xf>
    <xf numFmtId="0" fontId="4" fillId="0" borderId="0" xfId="0" applyFont="1" applyBorder="1" applyAlignment="1" applyProtection="1">
      <alignment horizontal="left" vertical="top" wrapText="1"/>
    </xf>
    <xf numFmtId="0" fontId="0" fillId="0" borderId="0" xfId="0" applyBorder="1" applyAlignment="1" applyProtection="1">
      <alignment wrapText="1"/>
    </xf>
    <xf numFmtId="2" fontId="0" fillId="0" borderId="0" xfId="0" applyNumberFormat="1" applyBorder="1" applyProtection="1"/>
    <xf numFmtId="2" fontId="0" fillId="0" borderId="0" xfId="0" applyNumberFormat="1" applyFill="1" applyBorder="1" applyProtection="1"/>
    <xf numFmtId="165" fontId="20" fillId="0" borderId="0" xfId="0" applyNumberFormat="1" applyFont="1" applyBorder="1" applyProtection="1"/>
    <xf numFmtId="2" fontId="23" fillId="0" borderId="0" xfId="0" applyNumberFormat="1" applyFont="1" applyProtection="1"/>
    <xf numFmtId="0" fontId="24" fillId="0" borderId="0" xfId="0" applyFont="1" applyFill="1" applyAlignment="1" applyProtection="1">
      <alignment horizontal="left" vertical="top" wrapText="1"/>
    </xf>
    <xf numFmtId="0" fontId="24" fillId="0" borderId="0" xfId="0" applyFont="1" applyAlignment="1" applyProtection="1">
      <alignment horizontal="left" vertical="top" wrapText="1"/>
    </xf>
    <xf numFmtId="0" fontId="7" fillId="0" borderId="16" xfId="0" applyFont="1" applyFill="1" applyBorder="1" applyAlignment="1" applyProtection="1">
      <alignment horizontal="left" vertical="top" wrapText="1"/>
    </xf>
    <xf numFmtId="0" fontId="0" fillId="0" borderId="16" xfId="0" applyFill="1" applyBorder="1" applyAlignment="1" applyProtection="1">
      <alignment wrapText="1"/>
    </xf>
    <xf numFmtId="0" fontId="24" fillId="0" borderId="0" xfId="0" applyFont="1" applyProtection="1"/>
    <xf numFmtId="4" fontId="0" fillId="0" borderId="0" xfId="0" applyNumberFormat="1" applyAlignment="1" applyProtection="1">
      <alignment horizontal="center"/>
      <protection locked="0"/>
    </xf>
    <xf numFmtId="4" fontId="0" fillId="0" borderId="0" xfId="0" applyNumberFormat="1" applyBorder="1" applyAlignment="1" applyProtection="1">
      <alignment horizontal="center"/>
      <protection locked="0"/>
    </xf>
    <xf numFmtId="4" fontId="0" fillId="0" borderId="0" xfId="0" applyNumberFormat="1" applyFont="1" applyAlignment="1" applyProtection="1">
      <alignment horizontal="center"/>
      <protection locked="0"/>
    </xf>
    <xf numFmtId="4" fontId="25" fillId="0" borderId="0" xfId="0" applyNumberFormat="1" applyFont="1" applyFill="1" applyBorder="1" applyAlignment="1" applyProtection="1">
      <alignment horizontal="center" vertical="top" wrapText="1"/>
      <protection locked="0"/>
    </xf>
    <xf numFmtId="4" fontId="0" fillId="0" borderId="3" xfId="0" applyNumberFormat="1" applyBorder="1" applyAlignment="1" applyProtection="1">
      <alignment horizontal="right" vertical="center"/>
      <protection locked="0"/>
    </xf>
    <xf numFmtId="4" fontId="0" fillId="0" borderId="22" xfId="0" applyNumberFormat="1" applyBorder="1" applyAlignment="1" applyProtection="1">
      <alignment horizontal="center"/>
      <protection locked="0"/>
    </xf>
    <xf numFmtId="0" fontId="26" fillId="0" borderId="19" xfId="0" applyFont="1" applyBorder="1" applyAlignment="1" applyProtection="1">
      <alignment horizontal="center" vertical="top" wrapText="1"/>
      <protection locked="0"/>
    </xf>
    <xf numFmtId="4" fontId="0" fillId="0" borderId="0" xfId="0" applyNumberFormat="1" applyAlignment="1" applyProtection="1">
      <alignment horizontal="right" vertical="center"/>
      <protection locked="0"/>
    </xf>
    <xf numFmtId="4" fontId="0" fillId="0" borderId="0" xfId="0" applyNumberFormat="1" applyAlignment="1" applyProtection="1">
      <alignment horizontal="center"/>
    </xf>
    <xf numFmtId="0" fontId="7" fillId="0" borderId="0" xfId="0" applyFont="1" applyProtection="1"/>
    <xf numFmtId="49" fontId="0" fillId="0" borderId="0" xfId="0" applyNumberFormat="1" applyAlignment="1" applyProtection="1">
      <alignment horizontal="left"/>
    </xf>
    <xf numFmtId="165" fontId="0" fillId="0" borderId="0" xfId="0" applyNumberFormat="1" applyAlignment="1" applyProtection="1">
      <alignment horizontal="right"/>
    </xf>
    <xf numFmtId="49" fontId="0" fillId="0" borderId="0" xfId="0" applyNumberFormat="1" applyAlignment="1" applyProtection="1">
      <alignment horizontal="left" vertical="top"/>
    </xf>
    <xf numFmtId="0" fontId="0" fillId="0" borderId="0" xfId="0" applyAlignment="1" applyProtection="1">
      <alignment horizontal="left" wrapText="1"/>
    </xf>
    <xf numFmtId="0" fontId="0" fillId="0" borderId="22" xfId="0" applyBorder="1" applyProtection="1"/>
    <xf numFmtId="0" fontId="0" fillId="0" borderId="22" xfId="0" applyBorder="1" applyAlignment="1" applyProtection="1">
      <alignment horizontal="center"/>
    </xf>
    <xf numFmtId="165" fontId="0" fillId="0" borderId="22" xfId="0" applyNumberFormat="1" applyBorder="1" applyAlignment="1" applyProtection="1">
      <alignment horizontal="right"/>
    </xf>
    <xf numFmtId="49" fontId="0" fillId="0" borderId="19" xfId="0" applyNumberFormat="1" applyBorder="1" applyAlignment="1" applyProtection="1">
      <alignment horizontal="left"/>
    </xf>
    <xf numFmtId="0" fontId="26" fillId="0" borderId="19" xfId="0" applyFont="1" applyBorder="1" applyAlignment="1" applyProtection="1">
      <alignment horizontal="center" vertical="top" wrapText="1"/>
    </xf>
    <xf numFmtId="165" fontId="26" fillId="0" borderId="19" xfId="0" applyNumberFormat="1" applyFont="1" applyBorder="1" applyAlignment="1" applyProtection="1">
      <alignment horizontal="center" vertical="top" wrapText="1"/>
    </xf>
    <xf numFmtId="49" fontId="7" fillId="0" borderId="0" xfId="0" applyNumberFormat="1" applyFont="1" applyAlignment="1" applyProtection="1">
      <alignment horizontal="left"/>
    </xf>
    <xf numFmtId="49" fontId="0" fillId="0" borderId="0" xfId="0" applyNumberFormat="1" applyAlignment="1" applyProtection="1">
      <alignment horizontal="center" vertical="top"/>
    </xf>
    <xf numFmtId="0" fontId="0" fillId="0" borderId="0" xfId="0" applyAlignment="1" applyProtection="1">
      <alignment horizontal="center" vertical="top"/>
    </xf>
    <xf numFmtId="0" fontId="7" fillId="0" borderId="0" xfId="0" applyFont="1" applyAlignment="1" applyProtection="1">
      <alignment horizontal="center"/>
    </xf>
    <xf numFmtId="0" fontId="7" fillId="0" borderId="0" xfId="0" applyFont="1" applyAlignment="1" applyProtection="1">
      <alignment horizontal="right"/>
    </xf>
    <xf numFmtId="4" fontId="4" fillId="0" borderId="1" xfId="0" applyNumberFormat="1" applyFont="1" applyBorder="1" applyAlignment="1" applyProtection="1">
      <alignment horizontal="right" vertical="center" wrapText="1"/>
    </xf>
    <xf numFmtId="4" fontId="7" fillId="0" borderId="0" xfId="0" applyNumberFormat="1" applyFont="1" applyAlignment="1" applyProtection="1">
      <alignment horizontal="right"/>
    </xf>
    <xf numFmtId="0" fontId="7" fillId="0" borderId="23" xfId="0" applyFont="1" applyBorder="1" applyProtection="1"/>
    <xf numFmtId="4" fontId="7" fillId="0" borderId="23" xfId="0" applyNumberFormat="1" applyFont="1" applyBorder="1" applyAlignment="1" applyProtection="1">
      <alignment horizontal="center"/>
    </xf>
    <xf numFmtId="0" fontId="7" fillId="0" borderId="23" xfId="0" applyFont="1" applyBorder="1" applyAlignment="1" applyProtection="1">
      <alignment horizontal="center"/>
    </xf>
    <xf numFmtId="4" fontId="7" fillId="0" borderId="23" xfId="0" applyNumberFormat="1" applyFont="1" applyBorder="1" applyAlignment="1" applyProtection="1">
      <alignment horizontal="right"/>
    </xf>
    <xf numFmtId="4" fontId="26" fillId="0" borderId="19" xfId="0" applyNumberFormat="1" applyFont="1" applyBorder="1" applyAlignment="1" applyProtection="1">
      <alignment horizontal="right" vertical="top" wrapText="1"/>
    </xf>
    <xf numFmtId="4" fontId="27" fillId="0" borderId="19" xfId="0" applyNumberFormat="1" applyFont="1" applyBorder="1" applyAlignment="1" applyProtection="1">
      <alignment horizontal="right" vertical="top" wrapText="1"/>
    </xf>
    <xf numFmtId="0" fontId="0" fillId="0" borderId="4" xfId="0" applyBorder="1" applyAlignment="1" applyProtection="1">
      <alignment horizontal="center" vertical="center"/>
    </xf>
    <xf numFmtId="4" fontId="0" fillId="0" borderId="0" xfId="0" applyNumberFormat="1" applyAlignment="1" applyProtection="1">
      <alignment horizontal="center" vertical="center"/>
    </xf>
    <xf numFmtId="0" fontId="5" fillId="0" borderId="0" xfId="0" applyFont="1" applyAlignment="1" applyProtection="1">
      <alignment vertical="center"/>
    </xf>
    <xf numFmtId="0" fontId="4" fillId="0" borderId="0" xfId="0" applyFont="1" applyAlignment="1" applyProtection="1">
      <alignment vertical="center" wrapText="1"/>
    </xf>
    <xf numFmtId="10" fontId="0" fillId="0" borderId="0" xfId="0" applyNumberFormat="1" applyProtection="1"/>
    <xf numFmtId="4" fontId="7" fillId="0" borderId="5" xfId="0" applyNumberFormat="1" applyFont="1" applyBorder="1" applyAlignment="1" applyProtection="1">
      <alignment horizontal="right"/>
    </xf>
    <xf numFmtId="4" fontId="0" fillId="0" borderId="5" xfId="0" applyNumberFormat="1" applyBorder="1" applyAlignment="1" applyProtection="1">
      <alignment horizontal="right"/>
    </xf>
    <xf numFmtId="4" fontId="7" fillId="0" borderId="2" xfId="0" applyNumberFormat="1" applyFont="1" applyBorder="1" applyAlignment="1" applyProtection="1">
      <alignment horizontal="right"/>
    </xf>
    <xf numFmtId="4" fontId="7" fillId="0" borderId="7" xfId="0" applyNumberFormat="1" applyFont="1" applyBorder="1" applyAlignment="1" applyProtection="1">
      <alignment horizontal="right"/>
    </xf>
    <xf numFmtId="4" fontId="4" fillId="0" borderId="0" xfId="0" applyNumberFormat="1" applyFont="1" applyAlignment="1" applyProtection="1">
      <alignment horizontal="right"/>
    </xf>
    <xf numFmtId="4" fontId="0" fillId="0" borderId="0" xfId="0" applyNumberFormat="1" applyAlignment="1" applyProtection="1">
      <alignment horizontal="right" vertical="center" wrapText="1"/>
      <protection locked="0"/>
    </xf>
    <xf numFmtId="0" fontId="0" fillId="0" borderId="8" xfId="0" applyBorder="1" applyProtection="1"/>
    <xf numFmtId="0" fontId="0" fillId="0" borderId="8" xfId="0" applyBorder="1" applyAlignment="1" applyProtection="1">
      <alignment horizontal="left"/>
    </xf>
    <xf numFmtId="0" fontId="0" fillId="0" borderId="10" xfId="0" applyBorder="1" applyAlignment="1" applyProtection="1">
      <alignment wrapText="1"/>
    </xf>
    <xf numFmtId="0" fontId="18" fillId="0" borderId="8" xfId="0" applyFont="1" applyBorder="1" applyProtection="1"/>
    <xf numFmtId="0" fontId="0" fillId="0" borderId="11" xfId="0" applyBorder="1" applyProtection="1"/>
    <xf numFmtId="0" fontId="18" fillId="0" borderId="11" xfId="0" applyFont="1" applyBorder="1" applyProtection="1"/>
    <xf numFmtId="0" fontId="0" fillId="0" borderId="12" xfId="0" applyBorder="1" applyProtection="1"/>
    <xf numFmtId="0" fontId="15" fillId="0" borderId="13" xfId="0" applyFont="1" applyBorder="1" applyProtection="1"/>
    <xf numFmtId="165" fontId="8" fillId="0" borderId="0" xfId="0" applyNumberFormat="1" applyFont="1" applyProtection="1"/>
    <xf numFmtId="2" fontId="0" fillId="0" borderId="0" xfId="0" applyNumberFormat="1" applyAlignment="1" applyProtection="1">
      <alignment horizontal="center" wrapText="1"/>
    </xf>
    <xf numFmtId="2" fontId="0" fillId="0" borderId="0" xfId="0" applyNumberFormat="1" applyAlignment="1" applyProtection="1">
      <alignment horizontal="center"/>
    </xf>
    <xf numFmtId="0" fontId="0" fillId="0" borderId="16" xfId="0" applyBorder="1" applyProtection="1"/>
    <xf numFmtId="49" fontId="0" fillId="0" borderId="0" xfId="0" applyNumberFormat="1" applyAlignment="1" applyProtection="1">
      <alignment horizontal="left" vertical="top" wrapText="1"/>
    </xf>
    <xf numFmtId="49" fontId="21" fillId="0" borderId="0" xfId="0" applyNumberFormat="1" applyFont="1" applyAlignment="1" applyProtection="1">
      <alignment horizontal="left" vertical="top" wrapText="1"/>
    </xf>
    <xf numFmtId="165" fontId="20" fillId="0" borderId="0" xfId="0" applyNumberFormat="1" applyFont="1" applyProtection="1"/>
    <xf numFmtId="0" fontId="7" fillId="0" borderId="16" xfId="0" applyFont="1" applyBorder="1" applyAlignment="1" applyProtection="1">
      <alignment horizontal="left" vertical="top" wrapText="1"/>
    </xf>
    <xf numFmtId="3" fontId="25" fillId="0" borderId="5" xfId="0" applyNumberFormat="1" applyFont="1" applyBorder="1" applyAlignment="1" applyProtection="1">
      <alignment horizontal="center" vertical="top" wrapText="1"/>
    </xf>
    <xf numFmtId="4" fontId="25" fillId="0" borderId="19" xfId="0" applyNumberFormat="1" applyFont="1" applyBorder="1" applyAlignment="1" applyProtection="1">
      <alignment horizontal="center" vertical="top" wrapText="1"/>
    </xf>
    <xf numFmtId="167" fontId="25" fillId="0" borderId="7" xfId="0" applyNumberFormat="1" applyFont="1" applyBorder="1" applyAlignment="1" applyProtection="1">
      <alignment horizontal="center" vertical="top" wrapText="1"/>
    </xf>
    <xf numFmtId="4" fontId="25" fillId="0" borderId="20" xfId="0" applyNumberFormat="1" applyFont="1" applyBorder="1" applyAlignment="1" applyProtection="1">
      <alignment horizontal="center" vertical="top" wrapText="1"/>
    </xf>
    <xf numFmtId="4" fontId="25" fillId="0" borderId="21" xfId="0" applyNumberFormat="1" applyFont="1" applyBorder="1" applyAlignment="1" applyProtection="1">
      <alignment horizontal="center" vertical="top" wrapText="1"/>
    </xf>
    <xf numFmtId="0" fontId="26" fillId="0" borderId="0" xfId="0" applyFont="1" applyAlignment="1" applyProtection="1">
      <alignment horizontal="left" vertical="top" wrapText="1"/>
    </xf>
    <xf numFmtId="0" fontId="0" fillId="0" borderId="0" xfId="0" applyAlignment="1" applyProtection="1">
      <alignment vertical="top" wrapText="1"/>
    </xf>
    <xf numFmtId="0" fontId="26" fillId="0" borderId="0" xfId="0" applyFont="1" applyAlignment="1" applyProtection="1">
      <alignment horizontal="center" vertical="top" wrapText="1"/>
    </xf>
    <xf numFmtId="165" fontId="26" fillId="0" borderId="0" xfId="0" applyNumberFormat="1" applyFont="1" applyAlignment="1" applyProtection="1">
      <alignment horizontal="center" vertical="top" wrapText="1"/>
    </xf>
    <xf numFmtId="0" fontId="8" fillId="0" borderId="0" xfId="0" applyFont="1" applyAlignment="1" applyProtection="1">
      <alignment horizontal="center" wrapText="1"/>
    </xf>
    <xf numFmtId="49" fontId="8" fillId="0" borderId="0" xfId="0" applyNumberFormat="1" applyFont="1" applyAlignment="1" applyProtection="1">
      <alignment horizontal="center" wrapText="1"/>
    </xf>
    <xf numFmtId="4" fontId="26" fillId="0" borderId="0" xfId="0" applyNumberFormat="1" applyFont="1" applyAlignment="1" applyProtection="1">
      <alignment horizontal="center" vertical="top" wrapText="1"/>
    </xf>
    <xf numFmtId="0" fontId="26" fillId="0" borderId="0" xfId="0" applyFont="1" applyAlignment="1" applyProtection="1">
      <alignment horizontal="center" vertical="top" wrapText="1"/>
      <protection locked="0"/>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xf>
    <xf numFmtId="0" fontId="34" fillId="0" borderId="0" xfId="3" applyFont="1" applyAlignment="1">
      <alignment horizontal="left" vertical="center" wrapText="1"/>
    </xf>
    <xf numFmtId="0" fontId="30" fillId="0" borderId="0" xfId="3" applyFont="1" applyAlignment="1">
      <alignment horizontal="left" vertical="center" wrapText="1"/>
    </xf>
    <xf numFmtId="0" fontId="34" fillId="0" borderId="0" xfId="3" quotePrefix="1" applyFont="1" applyAlignment="1">
      <alignment horizontal="left" vertical="center" wrapText="1"/>
    </xf>
    <xf numFmtId="0" fontId="38" fillId="0" borderId="0" xfId="3" applyFont="1" applyAlignment="1">
      <alignment vertical="center"/>
    </xf>
    <xf numFmtId="0" fontId="38" fillId="0" borderId="0" xfId="3" applyFont="1" applyAlignment="1">
      <alignment horizontal="left" vertical="center" wrapText="1"/>
    </xf>
    <xf numFmtId="0" fontId="6" fillId="0" borderId="0" xfId="0" applyFont="1" applyAlignment="1">
      <alignment horizont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left" vertical="center" wrapText="1"/>
    </xf>
    <xf numFmtId="0" fontId="6" fillId="0" borderId="0" xfId="0" applyFont="1" applyAlignment="1">
      <alignment horizontal="center" vertical="center"/>
    </xf>
    <xf numFmtId="49" fontId="0" fillId="0" borderId="0" xfId="0" applyNumberFormat="1" applyFont="1" applyBorder="1" applyAlignment="1">
      <alignment vertical="center" wrapText="1"/>
    </xf>
    <xf numFmtId="4" fontId="0" fillId="0" borderId="0" xfId="0" applyNumberFormat="1" applyBorder="1" applyAlignment="1">
      <alignment horizontal="left" vertical="center" wrapText="1"/>
    </xf>
    <xf numFmtId="0" fontId="4" fillId="0" borderId="0" xfId="0" applyFont="1" applyAlignment="1">
      <alignment horizontal="center"/>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4" fontId="0" fillId="0" borderId="0" xfId="0" applyNumberFormat="1" applyFont="1" applyBorder="1" applyAlignment="1">
      <alignment horizontal="left" vertical="center" wrapText="1"/>
    </xf>
    <xf numFmtId="49" fontId="0" fillId="0" borderId="0" xfId="0" applyNumberFormat="1" applyFont="1" applyAlignment="1">
      <alignment vertical="center" wrapText="1"/>
    </xf>
    <xf numFmtId="0" fontId="12" fillId="0" borderId="0" xfId="0" applyFont="1" applyAlignment="1">
      <alignment horizontal="center"/>
    </xf>
    <xf numFmtId="0" fontId="12" fillId="0" borderId="0" xfId="0" applyFont="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49" fontId="4" fillId="0" borderId="3" xfId="0" applyNumberFormat="1" applyFont="1" applyBorder="1" applyAlignment="1">
      <alignment horizontal="left" vertical="center" wrapText="1"/>
    </xf>
    <xf numFmtId="166" fontId="16" fillId="0" borderId="9" xfId="1" applyNumberFormat="1" applyFont="1" applyFill="1" applyBorder="1" applyAlignment="1" applyProtection="1">
      <alignment horizontal="left"/>
    </xf>
    <xf numFmtId="166" fontId="16" fillId="0" borderId="0" xfId="1" applyNumberFormat="1" applyFont="1" applyFill="1" applyBorder="1" applyAlignment="1" applyProtection="1">
      <alignment horizontal="left"/>
    </xf>
    <xf numFmtId="166" fontId="19" fillId="0" borderId="14" xfId="1" applyNumberFormat="1" applyFont="1" applyFill="1" applyBorder="1" applyAlignment="1" applyProtection="1">
      <alignment horizontal="left"/>
    </xf>
    <xf numFmtId="166" fontId="19" fillId="0" borderId="0" xfId="1" applyNumberFormat="1" applyFont="1" applyFill="1" applyBorder="1" applyAlignment="1" applyProtection="1">
      <alignment horizontal="left"/>
    </xf>
    <xf numFmtId="4" fontId="16" fillId="0" borderId="9" xfId="0" applyNumberFormat="1" applyFont="1" applyBorder="1" applyAlignment="1" applyProtection="1">
      <alignment horizontal="left"/>
    </xf>
    <xf numFmtId="4" fontId="16" fillId="0" borderId="0" xfId="0" applyNumberFormat="1" applyFont="1" applyBorder="1" applyAlignment="1" applyProtection="1">
      <alignment horizontal="left"/>
    </xf>
    <xf numFmtId="166" fontId="17" fillId="0" borderId="9" xfId="1" applyNumberFormat="1" applyFont="1" applyFill="1" applyBorder="1" applyAlignment="1" applyProtection="1"/>
    <xf numFmtId="166" fontId="17" fillId="0" borderId="0" xfId="1" applyNumberFormat="1" applyFont="1" applyFill="1" applyBorder="1" applyAlignment="1" applyProtection="1"/>
    <xf numFmtId="0" fontId="7" fillId="0" borderId="23" xfId="0" applyFont="1" applyBorder="1" applyAlignment="1">
      <alignment horizontal="center"/>
    </xf>
    <xf numFmtId="0" fontId="26" fillId="0" borderId="19" xfId="0" applyFont="1" applyBorder="1" applyAlignment="1">
      <alignment horizontal="left" vertical="top" wrapText="1"/>
    </xf>
    <xf numFmtId="0" fontId="0" fillId="0" borderId="19" xfId="0"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25" fillId="0" borderId="0" xfId="0" applyFont="1" applyAlignment="1">
      <alignment horizontal="justify" vertical="top" wrapText="1"/>
    </xf>
    <xf numFmtId="0" fontId="0" fillId="0" borderId="0" xfId="0" applyFont="1" applyAlignment="1">
      <alignment horizontal="left" vertical="top" wrapText="1"/>
    </xf>
    <xf numFmtId="0" fontId="0" fillId="0" borderId="0" xfId="0" applyBorder="1" applyAlignment="1">
      <alignment horizontal="left" wrapText="1"/>
    </xf>
    <xf numFmtId="0" fontId="0" fillId="0" borderId="0" xfId="0" applyFont="1" applyAlignment="1">
      <alignment horizontal="left" vertical="center" wrapText="1"/>
    </xf>
    <xf numFmtId="0" fontId="0" fillId="0" borderId="0" xfId="0" applyAlignment="1">
      <alignment wrapText="1"/>
    </xf>
    <xf numFmtId="0" fontId="0" fillId="0" borderId="0" xfId="0"/>
    <xf numFmtId="0" fontId="0" fillId="0" borderId="0" xfId="0" applyFont="1" applyAlignment="1">
      <alignment horizontal="left" wrapText="1"/>
    </xf>
    <xf numFmtId="0" fontId="7" fillId="0" borderId="0" xfId="0" applyFont="1" applyAlignment="1">
      <alignment wrapText="1"/>
    </xf>
    <xf numFmtId="4" fontId="25" fillId="0" borderId="5" xfId="0" applyNumberFormat="1" applyFont="1" applyFill="1" applyBorder="1" applyAlignment="1">
      <alignment horizontal="center" vertical="top" wrapText="1"/>
    </xf>
    <xf numFmtId="4" fontId="25" fillId="0" borderId="18" xfId="0" applyNumberFormat="1" applyFont="1" applyFill="1" applyBorder="1" applyAlignment="1">
      <alignment horizontal="center" vertical="top" wrapText="1"/>
    </xf>
    <xf numFmtId="49" fontId="0" fillId="0" borderId="0" xfId="0" applyNumberFormat="1" applyAlignment="1">
      <alignment horizontal="left" vertical="top"/>
    </xf>
    <xf numFmtId="0" fontId="0" fillId="0" borderId="0" xfId="0" applyAlignment="1">
      <alignment horizontal="center"/>
    </xf>
    <xf numFmtId="4" fontId="0" fillId="0" borderId="0" xfId="0" applyNumberFormat="1" applyAlignment="1" applyProtection="1">
      <alignment horizontal="center"/>
      <protection locked="0"/>
    </xf>
    <xf numFmtId="0" fontId="7" fillId="0" borderId="0" xfId="0" applyFont="1" applyAlignment="1" applyProtection="1">
      <alignment wrapText="1"/>
    </xf>
    <xf numFmtId="0" fontId="0" fillId="0" borderId="0" xfId="0" applyAlignment="1" applyProtection="1">
      <alignment wrapText="1"/>
    </xf>
    <xf numFmtId="0" fontId="0" fillId="0" borderId="0" xfId="0" applyAlignment="1" applyProtection="1">
      <alignment horizontal="left" wrapText="1"/>
    </xf>
    <xf numFmtId="0" fontId="0" fillId="0" borderId="0" xfId="0" applyAlignment="1" applyProtection="1">
      <alignment horizontal="left" vertical="top" wrapText="1"/>
    </xf>
    <xf numFmtId="0" fontId="26" fillId="0" borderId="19" xfId="0" applyFont="1" applyBorder="1" applyAlignment="1" applyProtection="1">
      <alignment horizontal="left" vertical="top" wrapText="1"/>
    </xf>
    <xf numFmtId="0" fontId="0" fillId="0" borderId="19" xfId="0" applyBorder="1" applyAlignment="1" applyProtection="1">
      <alignment vertical="top" wrapText="1"/>
    </xf>
    <xf numFmtId="0" fontId="12" fillId="0" borderId="0" xfId="0" applyFont="1" applyAlignment="1" applyProtection="1">
      <alignment horizontal="center"/>
    </xf>
    <xf numFmtId="0" fontId="12" fillId="0" borderId="0" xfId="0" applyFont="1" applyAlignment="1" applyProtection="1">
      <alignment horizontal="center" vertical="center"/>
    </xf>
    <xf numFmtId="49" fontId="0" fillId="0" borderId="0" xfId="0" applyNumberFormat="1" applyAlignment="1">
      <alignment vertical="center" wrapText="1"/>
    </xf>
    <xf numFmtId="4" fontId="16" fillId="0" borderId="0" xfId="0" applyNumberFormat="1" applyFont="1" applyAlignment="1" applyProtection="1">
      <alignment horizontal="left"/>
    </xf>
    <xf numFmtId="0" fontId="4" fillId="0" borderId="0" xfId="0" applyFont="1" applyAlignment="1">
      <alignment horizontal="left"/>
    </xf>
    <xf numFmtId="49" fontId="0" fillId="0" borderId="0" xfId="0" applyNumberFormat="1" applyAlignment="1">
      <alignment horizontal="left" vertical="center" wrapText="1"/>
    </xf>
    <xf numFmtId="4" fontId="0" fillId="0" borderId="0" xfId="0" applyNumberFormat="1" applyAlignment="1">
      <alignment horizontal="left" vertical="center" wrapText="1"/>
    </xf>
    <xf numFmtId="0" fontId="0" fillId="0" borderId="0" xfId="0" applyAlignment="1" applyProtection="1">
      <alignment horizontal="left"/>
    </xf>
    <xf numFmtId="4" fontId="25" fillId="0" borderId="5" xfId="0" applyNumberFormat="1" applyFont="1" applyBorder="1" applyAlignment="1" applyProtection="1">
      <alignment horizontal="center" vertical="top" wrapText="1"/>
    </xf>
    <xf numFmtId="4" fontId="25" fillId="0" borderId="18" xfId="0" applyNumberFormat="1" applyFont="1" applyBorder="1" applyAlignment="1" applyProtection="1">
      <alignment horizontal="center" vertical="top" wrapText="1"/>
    </xf>
  </cellXfs>
  <cellStyles count="4">
    <cellStyle name="Navadno" xfId="0" builtinId="0"/>
    <cellStyle name="Navadno 2 2 2" xfId="3" xr:uid="{E4B8B2C6-85A5-47CC-BA6F-8C7AC9BDA3C0}"/>
    <cellStyle name="Navadno 3" xfId="2" xr:uid="{00000000-0005-0000-0000-000001000000}"/>
    <cellStyle name="Vejic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40</xdr:row>
      <xdr:rowOff>160020</xdr:rowOff>
    </xdr:from>
    <xdr:ext cx="5760720" cy="3276600"/>
    <xdr:pic>
      <xdr:nvPicPr>
        <xdr:cNvPr id="2" name="Slika 1">
          <a:extLst>
            <a:ext uri="{FF2B5EF4-FFF2-40B4-BE49-F238E27FC236}">
              <a16:creationId xmlns:a16="http://schemas.microsoft.com/office/drawing/2014/main" id="{2DEA79BA-FE84-4830-99BA-106EB5ED11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024360"/>
          <a:ext cx="5760720" cy="327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19050</xdr:colOff>
      <xdr:row>59</xdr:row>
      <xdr:rowOff>0</xdr:rowOff>
    </xdr:from>
    <xdr:to>
      <xdr:col>2</xdr:col>
      <xdr:colOff>2028825</xdr:colOff>
      <xdr:row>59</xdr:row>
      <xdr:rowOff>0</xdr:rowOff>
    </xdr:to>
    <xdr:sp macro="" textlink="">
      <xdr:nvSpPr>
        <xdr:cNvPr id="2" name="Text Box 13">
          <a:extLst>
            <a:ext uri="{FF2B5EF4-FFF2-40B4-BE49-F238E27FC236}">
              <a16:creationId xmlns:a16="http://schemas.microsoft.com/office/drawing/2014/main" id="{00000000-0008-0000-0400-000002000000}"/>
            </a:ext>
          </a:extLst>
        </xdr:cNvPr>
        <xdr:cNvSpPr txBox="1">
          <a:spLocks noChangeArrowheads="1"/>
        </xdr:cNvSpPr>
      </xdr:nvSpPr>
      <xdr:spPr bwMode="auto">
        <a:xfrm>
          <a:off x="476250" y="12687300"/>
          <a:ext cx="41433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CE"/>
            </a:rPr>
            <a:t>ELEKTRO MARIBOR:</a:t>
          </a:r>
        </a:p>
        <a:p>
          <a:pPr algn="l" rtl="0">
            <a:defRPr sz="1000"/>
          </a:pPr>
          <a:r>
            <a:rPr lang="sl-SI" sz="1000" b="0" i="0" strike="noStrike">
              <a:solidFill>
                <a:srgbClr val="000000"/>
              </a:solidFill>
              <a:latin typeface="Arial CE"/>
            </a:rPr>
            <a:t>1kom - ključavnica ELEKTRO MARIBOR PE M. S.</a:t>
          </a:r>
        </a:p>
        <a:p>
          <a:pPr algn="l" rtl="0">
            <a:defRPr sz="1000"/>
          </a:pPr>
          <a:r>
            <a:rPr lang="sl-SI" sz="1000" b="0" i="0" strike="noStrike">
              <a:solidFill>
                <a:srgbClr val="000000"/>
              </a:solidFill>
              <a:latin typeface="Arial CE"/>
            </a:rPr>
            <a:t>1 kom - Števec, Iskra </a:t>
          </a:r>
        </a:p>
        <a:p>
          <a:pPr algn="l" rtl="0">
            <a:defRPr sz="1000"/>
          </a:pPr>
          <a:r>
            <a:rPr lang="sl-SI" sz="1000" b="0" i="0" strike="noStrike">
              <a:solidFill>
                <a:srgbClr val="000000"/>
              </a:solidFill>
              <a:latin typeface="Arial CE"/>
            </a:rPr>
            <a:t>1 kom - PK100/1p - 16A, Izlake</a:t>
          </a:r>
        </a:p>
        <a:p>
          <a:pPr algn="l" rtl="0">
            <a:defRPr sz="1000"/>
          </a:pPr>
          <a:r>
            <a:rPr lang="sl-SI" sz="1000" b="0" i="0" strike="noStrike">
              <a:solidFill>
                <a:srgbClr val="000000"/>
              </a:solidFill>
              <a:latin typeface="Arial CE"/>
            </a:rPr>
            <a:t>VS, N, PE sponke</a:t>
          </a:r>
        </a:p>
        <a:p>
          <a:pPr algn="l" rtl="0">
            <a:defRPr sz="1000"/>
          </a:pPr>
          <a:r>
            <a:rPr lang="sl-SI" sz="1000" b="0" i="0" strike="noStrike">
              <a:solidFill>
                <a:srgbClr val="000000"/>
              </a:solidFill>
              <a:latin typeface="Arial CE"/>
            </a:rPr>
            <a:t>droben material</a:t>
          </a:r>
          <a:endParaRPr lang="sl-SI" sz="1000" b="0" i="0" strike="noStrike">
            <a:solidFill>
              <a:srgbClr val="000000"/>
            </a:solidFill>
            <a:latin typeface="Times New Roman CE"/>
          </a:endParaRPr>
        </a:p>
        <a:p>
          <a:pPr algn="l" rtl="0">
            <a:defRPr sz="1000"/>
          </a:pPr>
          <a:endParaRPr lang="sl-SI" sz="1000" b="0" i="0" strike="noStrike">
            <a:solidFill>
              <a:srgbClr val="000000"/>
            </a:solidFill>
            <a:latin typeface="Times New Roman CE"/>
          </a:endParaRPr>
        </a:p>
        <a:p>
          <a:pPr algn="l" rtl="0">
            <a:defRPr sz="1000"/>
          </a:pPr>
          <a:endParaRPr lang="sl-SI" sz="1000" b="0" i="0" strike="noStrike">
            <a:solidFill>
              <a:srgbClr val="000000"/>
            </a:solidFill>
            <a:latin typeface="Times New Roman CE"/>
          </a:endParaRPr>
        </a:p>
      </xdr:txBody>
    </xdr:sp>
    <xdr:clientData/>
  </xdr:twoCellAnchor>
  <xdr:twoCellAnchor>
    <xdr:from>
      <xdr:col>1</xdr:col>
      <xdr:colOff>19050</xdr:colOff>
      <xdr:row>66</xdr:row>
      <xdr:rowOff>0</xdr:rowOff>
    </xdr:from>
    <xdr:to>
      <xdr:col>2</xdr:col>
      <xdr:colOff>2028825</xdr:colOff>
      <xdr:row>66</xdr:row>
      <xdr:rowOff>0</xdr:rowOff>
    </xdr:to>
    <xdr:sp macro="" textlink="">
      <xdr:nvSpPr>
        <xdr:cNvPr id="3" name="Text Box 13">
          <a:extLst>
            <a:ext uri="{FF2B5EF4-FFF2-40B4-BE49-F238E27FC236}">
              <a16:creationId xmlns:a16="http://schemas.microsoft.com/office/drawing/2014/main" id="{00000000-0008-0000-0400-000003000000}"/>
            </a:ext>
          </a:extLst>
        </xdr:cNvPr>
        <xdr:cNvSpPr txBox="1">
          <a:spLocks noChangeArrowheads="1"/>
        </xdr:cNvSpPr>
      </xdr:nvSpPr>
      <xdr:spPr bwMode="auto">
        <a:xfrm>
          <a:off x="352425" y="20078700"/>
          <a:ext cx="26193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CE"/>
            </a:rPr>
            <a:t>ELEKTRO MAUlična LED svetilka, ploščate okrogle oblike, premera 538mm, ohišje iz tlačno litega aluminija, brez lepila, viseča montaža . Zaščita pred prahom in vlago IP66, zaščita pred udarci IK08. Območje temperaturnega delovanja od -40°C do +50°C. Omogočeno servisiranje svetilke - zamenjava LED modula ali napajalnika. Vsaka leča ima svojo optiko (večplastnost), kar omogoča dobro enakomernost,  tudi če katera od LED pregori. Temperaturna zaščita LED modula, ki ob pregretju zatemni ali ugasne svetilko. Izhodni svetlobni tok svetilke je 2895lm, priključna moč je 24W. barvna temperature vira 3000K, indeks barvnega videza Ra &gt;70. Samostojna regulacija, brez potrebe signalnega kabla, deluje na principu izračunavanja sredine noči, mogoče je naknadno spreminjanje režima.RIBOR:</a:t>
          </a:r>
        </a:p>
        <a:p>
          <a:pPr algn="l" rtl="0">
            <a:defRPr sz="1000"/>
          </a:pPr>
          <a:r>
            <a:rPr lang="sl-SI" sz="1000" b="0" i="0" strike="noStrike">
              <a:solidFill>
                <a:srgbClr val="000000"/>
              </a:solidFill>
              <a:latin typeface="Arial CE"/>
            </a:rPr>
            <a:t>1kom - ključavnica ELEKTRO MARIBOR PE M. S.</a:t>
          </a:r>
        </a:p>
        <a:p>
          <a:pPr algn="l" rtl="0">
            <a:defRPr sz="1000"/>
          </a:pPr>
          <a:r>
            <a:rPr lang="sl-SI" sz="1000" b="0" i="0" strike="noStrike">
              <a:solidFill>
                <a:srgbClr val="000000"/>
              </a:solidFill>
              <a:latin typeface="Arial CE"/>
            </a:rPr>
            <a:t>1 kom - Števec, Iskra </a:t>
          </a:r>
        </a:p>
        <a:p>
          <a:pPr algn="l" rtl="0">
            <a:defRPr sz="1000"/>
          </a:pPr>
          <a:r>
            <a:rPr lang="sl-SI" sz="1000" b="0" i="0" strike="noStrike">
              <a:solidFill>
                <a:srgbClr val="000000"/>
              </a:solidFill>
              <a:latin typeface="Arial CE"/>
            </a:rPr>
            <a:t>1 kom - PK100/1p - 16A, Izlake</a:t>
          </a:r>
        </a:p>
        <a:p>
          <a:pPr algn="l" rtl="0">
            <a:defRPr sz="1000"/>
          </a:pPr>
          <a:r>
            <a:rPr lang="sl-SI" sz="1000" b="0" i="0" strike="noStrike">
              <a:solidFill>
                <a:srgbClr val="000000"/>
              </a:solidFill>
              <a:latin typeface="Arial CE"/>
            </a:rPr>
            <a:t>VS, N, PE sponke</a:t>
          </a:r>
        </a:p>
        <a:p>
          <a:pPr algn="l" rtl="0">
            <a:defRPr sz="1000"/>
          </a:pPr>
          <a:r>
            <a:rPr lang="sl-SI" sz="1000" b="0" i="0" strike="noStrike">
              <a:solidFill>
                <a:srgbClr val="000000"/>
              </a:solidFill>
              <a:latin typeface="Arial CE"/>
            </a:rPr>
            <a:t>droben material</a:t>
          </a:r>
          <a:endParaRPr lang="sl-SI" sz="1000" b="0" i="0" strike="noStrike">
            <a:solidFill>
              <a:srgbClr val="000000"/>
            </a:solidFill>
            <a:latin typeface="Times New Roman CE"/>
          </a:endParaRPr>
        </a:p>
        <a:p>
          <a:pPr algn="l" rtl="0">
            <a:defRPr sz="1000"/>
          </a:pPr>
          <a:endParaRPr lang="sl-SI" sz="1000" b="0" i="0" strike="noStrike">
            <a:solidFill>
              <a:srgbClr val="000000"/>
            </a:solidFill>
            <a:latin typeface="Times New Roman CE"/>
          </a:endParaRPr>
        </a:p>
        <a:p>
          <a:pPr algn="l" rtl="0">
            <a:defRPr sz="1000"/>
          </a:pPr>
          <a:endParaRPr lang="sl-SI" sz="1000" b="0" i="0" strike="noStrike">
            <a:solidFill>
              <a:srgbClr val="000000"/>
            </a:solidFill>
            <a:latin typeface="Times New Roman CE"/>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41</xdr:row>
      <xdr:rowOff>0</xdr:rowOff>
    </xdr:from>
    <xdr:to>
      <xdr:col>2</xdr:col>
      <xdr:colOff>2028825</xdr:colOff>
      <xdr:row>41</xdr:row>
      <xdr:rowOff>0</xdr:rowOff>
    </xdr:to>
    <xdr:sp macro="" textlink="">
      <xdr:nvSpPr>
        <xdr:cNvPr id="2" name="Text Box 13">
          <a:extLst>
            <a:ext uri="{FF2B5EF4-FFF2-40B4-BE49-F238E27FC236}">
              <a16:creationId xmlns:a16="http://schemas.microsoft.com/office/drawing/2014/main" id="{2B2B8660-F46F-4756-8D27-44D4E409A12E}"/>
            </a:ext>
          </a:extLst>
        </xdr:cNvPr>
        <xdr:cNvSpPr txBox="1">
          <a:spLocks noChangeArrowheads="1"/>
        </xdr:cNvSpPr>
      </xdr:nvSpPr>
      <xdr:spPr bwMode="auto">
        <a:xfrm>
          <a:off x="628650" y="8229600"/>
          <a:ext cx="26193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CE"/>
            </a:rPr>
            <a:t>ELEKTRO MARIBOR:</a:t>
          </a:r>
        </a:p>
        <a:p>
          <a:pPr algn="l" rtl="0">
            <a:defRPr sz="1000"/>
          </a:pPr>
          <a:r>
            <a:rPr lang="sl-SI" sz="1000" b="0" i="0" strike="noStrike">
              <a:solidFill>
                <a:srgbClr val="000000"/>
              </a:solidFill>
              <a:latin typeface="Arial CE"/>
            </a:rPr>
            <a:t>1kom - ključavnica ELEKTRO MARIBOR PE M. S.</a:t>
          </a:r>
        </a:p>
        <a:p>
          <a:pPr algn="l" rtl="0">
            <a:defRPr sz="1000"/>
          </a:pPr>
          <a:r>
            <a:rPr lang="sl-SI" sz="1000" b="0" i="0" strike="noStrike">
              <a:solidFill>
                <a:srgbClr val="000000"/>
              </a:solidFill>
              <a:latin typeface="Arial CE"/>
            </a:rPr>
            <a:t>1 kom - Števec, Iskra </a:t>
          </a:r>
        </a:p>
        <a:p>
          <a:pPr algn="l" rtl="0">
            <a:defRPr sz="1000"/>
          </a:pPr>
          <a:r>
            <a:rPr lang="sl-SI" sz="1000" b="0" i="0" strike="noStrike">
              <a:solidFill>
                <a:srgbClr val="000000"/>
              </a:solidFill>
              <a:latin typeface="Arial CE"/>
            </a:rPr>
            <a:t>1 kom - PK100/1p - 16A, Izlake</a:t>
          </a:r>
        </a:p>
        <a:p>
          <a:pPr algn="l" rtl="0">
            <a:defRPr sz="1000"/>
          </a:pPr>
          <a:r>
            <a:rPr lang="sl-SI" sz="1000" b="0" i="0" strike="noStrike">
              <a:solidFill>
                <a:srgbClr val="000000"/>
              </a:solidFill>
              <a:latin typeface="Arial CE"/>
            </a:rPr>
            <a:t>VS, N, PE sponke</a:t>
          </a:r>
        </a:p>
        <a:p>
          <a:pPr algn="l" rtl="0">
            <a:defRPr sz="1000"/>
          </a:pPr>
          <a:r>
            <a:rPr lang="sl-SI" sz="1000" b="0" i="0" strike="noStrike">
              <a:solidFill>
                <a:srgbClr val="000000"/>
              </a:solidFill>
              <a:latin typeface="Arial CE"/>
            </a:rPr>
            <a:t>droben material</a:t>
          </a:r>
          <a:endParaRPr lang="sl-SI" sz="1000" b="0" i="0" strike="noStrike">
            <a:solidFill>
              <a:srgbClr val="000000"/>
            </a:solidFill>
            <a:latin typeface="Times New Roman CE"/>
          </a:endParaRPr>
        </a:p>
        <a:p>
          <a:pPr algn="l" rtl="0">
            <a:defRPr sz="1000"/>
          </a:pPr>
          <a:endParaRPr lang="sl-SI" sz="1000" b="0" i="0" strike="noStrike">
            <a:solidFill>
              <a:srgbClr val="000000"/>
            </a:solidFill>
            <a:latin typeface="Times New Roman CE"/>
          </a:endParaRPr>
        </a:p>
        <a:p>
          <a:pPr algn="l" rtl="0">
            <a:defRPr sz="1000"/>
          </a:pPr>
          <a:endParaRPr lang="sl-SI" sz="1000" b="0" i="0" strike="noStrike">
            <a:solidFill>
              <a:srgbClr val="000000"/>
            </a:solidFill>
            <a:latin typeface="Times New Roman CE"/>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zineringBiro\AppData\Local\Microsoft\Windows\INetCache\Content.Outlook\2NDDI99E\CISTOPIS_AVG_2021_Popis%20de_trasa_11_%20po%20recenziji_IP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upaj Trasa 11"/>
      <sheetName val="Odsek 11- Sv Ana_SKUPAJ)"/>
      <sheetName val="Odsek 11- Sv Ana_Kol_P"/>
      <sheetName val="Odsek 11 - Šentilj_SKUPAJ"/>
      <sheetName val="Odsek 11 - Šentilj_Kol_P"/>
      <sheetName val="JR_Odsek 11_Šentilj"/>
    </sheetNames>
    <sheetDataSet>
      <sheetData sheetId="0" refreshError="1"/>
      <sheetData sheetId="1" refreshError="1"/>
      <sheetData sheetId="2" refreshError="1">
        <row r="9">
          <cell r="G9">
            <v>0</v>
          </cell>
        </row>
        <row r="24">
          <cell r="I24">
            <v>0</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8"/>
  <sheetViews>
    <sheetView tabSelected="1" topLeftCell="A57" zoomScale="85" zoomScaleNormal="85" workbookViewId="0">
      <selection activeCell="I12" sqref="I12"/>
    </sheetView>
  </sheetViews>
  <sheetFormatPr defaultColWidth="9.109375" defaultRowHeight="13.2"/>
  <cols>
    <col min="1" max="1" width="3.109375" style="209" customWidth="1"/>
    <col min="2" max="2" width="9.109375" style="209"/>
    <col min="3" max="3" width="25" style="209" customWidth="1"/>
    <col min="4" max="4" width="5.44140625" style="209" customWidth="1"/>
    <col min="5" max="5" width="5.33203125" style="209" customWidth="1"/>
    <col min="6" max="6" width="5.44140625" style="209" customWidth="1"/>
    <col min="7" max="8" width="12.44140625" style="209" customWidth="1"/>
    <col min="9" max="9" width="12.6640625" style="209" customWidth="1"/>
    <col min="10" max="16384" width="9.109375" style="209"/>
  </cols>
  <sheetData>
    <row r="1" spans="1:9">
      <c r="E1" s="210"/>
      <c r="F1" s="211"/>
      <c r="G1" s="211"/>
      <c r="H1" s="212"/>
      <c r="I1" s="212"/>
    </row>
    <row r="2" spans="1:9" ht="21">
      <c r="A2" s="213"/>
      <c r="B2" s="425" t="s">
        <v>324</v>
      </c>
      <c r="C2" s="425"/>
      <c r="D2" s="425"/>
      <c r="E2" s="425"/>
      <c r="F2" s="425"/>
      <c r="G2" s="425"/>
      <c r="H2" s="425"/>
      <c r="I2" s="425"/>
    </row>
    <row r="3" spans="1:9" ht="21">
      <c r="A3" s="425" t="s">
        <v>621</v>
      </c>
      <c r="B3" s="425"/>
      <c r="C3" s="425"/>
      <c r="D3" s="425"/>
      <c r="E3" s="425"/>
      <c r="F3" s="425"/>
      <c r="G3" s="425"/>
      <c r="H3" s="425"/>
      <c r="I3" s="425"/>
    </row>
    <row r="4" spans="1:9" ht="21">
      <c r="A4" s="423" t="s">
        <v>601</v>
      </c>
      <c r="B4" s="423"/>
      <c r="C4" s="423"/>
      <c r="D4" s="423"/>
      <c r="E4" s="423"/>
      <c r="F4" s="423"/>
      <c r="G4" s="423"/>
      <c r="H4" s="423"/>
      <c r="I4" s="423"/>
    </row>
    <row r="5" spans="1:9" ht="21">
      <c r="A5" s="425"/>
      <c r="B5" s="425"/>
      <c r="C5" s="425"/>
      <c r="D5" s="425"/>
      <c r="E5" s="425"/>
      <c r="F5" s="425"/>
      <c r="G5" s="425"/>
      <c r="H5" s="425"/>
      <c r="I5" s="425"/>
    </row>
    <row r="6" spans="1:9" ht="26.4">
      <c r="A6" s="214"/>
      <c r="B6" s="214"/>
      <c r="C6" s="215"/>
      <c r="D6" s="215"/>
      <c r="E6" s="216"/>
      <c r="F6" s="217"/>
      <c r="G6" s="218" t="s">
        <v>2</v>
      </c>
      <c r="H6" s="219" t="s">
        <v>241</v>
      </c>
      <c r="I6" s="219" t="s">
        <v>280</v>
      </c>
    </row>
    <row r="7" spans="1:9">
      <c r="A7" s="214"/>
      <c r="B7" s="214"/>
      <c r="C7" s="215"/>
      <c r="D7" s="215"/>
      <c r="E7" s="216"/>
      <c r="F7" s="217"/>
      <c r="G7" s="220"/>
      <c r="H7" s="221"/>
      <c r="I7" s="221"/>
    </row>
    <row r="8" spans="1:9">
      <c r="A8" s="214" t="s">
        <v>12</v>
      </c>
      <c r="B8" s="214"/>
      <c r="C8" s="215" t="s">
        <v>290</v>
      </c>
      <c r="D8" s="215"/>
      <c r="E8" s="216"/>
      <c r="F8" s="217"/>
      <c r="G8" s="218">
        <f>'Skupaj odsek 1-2_Lenart'!G22</f>
        <v>16620</v>
      </c>
      <c r="H8" s="218">
        <f>'Skupaj odsek 1-2_Lenart'!H22</f>
        <v>16620</v>
      </c>
      <c r="I8" s="218">
        <f>'Skupaj odsek 1-2_Lenart'!I22</f>
        <v>0</v>
      </c>
    </row>
    <row r="9" spans="1:9">
      <c r="A9" s="214"/>
      <c r="B9" s="214"/>
      <c r="C9" s="215"/>
      <c r="D9" s="215"/>
      <c r="E9" s="216"/>
      <c r="F9" s="217"/>
      <c r="G9" s="217"/>
      <c r="H9" s="221"/>
      <c r="I9" s="221"/>
    </row>
    <row r="10" spans="1:9">
      <c r="A10" s="214"/>
      <c r="B10" s="214"/>
      <c r="C10" s="215"/>
      <c r="D10" s="215"/>
      <c r="E10" s="216"/>
      <c r="F10" s="217"/>
      <c r="G10" s="217"/>
      <c r="H10" s="221"/>
      <c r="I10" s="221"/>
    </row>
    <row r="11" spans="1:9">
      <c r="A11" s="214" t="s">
        <v>13</v>
      </c>
      <c r="B11" s="214"/>
      <c r="C11" s="215" t="s">
        <v>291</v>
      </c>
      <c r="D11" s="215"/>
      <c r="E11" s="216"/>
      <c r="F11" s="217"/>
      <c r="G11" s="222">
        <f>'Odsek 1- 2 občina Sv Ana_Kol_P'!G26</f>
        <v>5700</v>
      </c>
      <c r="H11" s="222">
        <f>'Odsek 1- 2 občina Sv Ana_Kol_P'!H26</f>
        <v>5700</v>
      </c>
      <c r="I11" s="222">
        <f>'Odsek 1- 2 občina Sv Ana_Kol_P'!I26</f>
        <v>0</v>
      </c>
    </row>
    <row r="12" spans="1:9">
      <c r="A12" s="214"/>
      <c r="B12" s="214"/>
      <c r="C12" s="215"/>
      <c r="D12" s="215"/>
      <c r="E12" s="216"/>
      <c r="F12" s="217"/>
      <c r="G12" s="220"/>
      <c r="H12" s="223"/>
      <c r="I12" s="223"/>
    </row>
    <row r="13" spans="1:9">
      <c r="A13" s="214"/>
      <c r="B13" s="214"/>
      <c r="C13" s="215"/>
      <c r="D13" s="215"/>
      <c r="E13" s="216"/>
      <c r="F13" s="217"/>
      <c r="G13" s="220"/>
      <c r="H13" s="223"/>
      <c r="I13" s="223"/>
    </row>
    <row r="14" spans="1:9">
      <c r="A14" s="214"/>
      <c r="B14" s="214"/>
      <c r="C14" s="224"/>
      <c r="D14" s="215"/>
      <c r="E14" s="216"/>
      <c r="F14" s="217"/>
      <c r="G14" s="217"/>
      <c r="H14" s="221"/>
      <c r="I14" s="221"/>
    </row>
    <row r="15" spans="1:9">
      <c r="A15" s="214"/>
      <c r="B15" s="214"/>
      <c r="C15" s="224" t="s">
        <v>17</v>
      </c>
      <c r="D15" s="215"/>
      <c r="E15" s="216"/>
      <c r="F15" s="217"/>
      <c r="G15" s="222">
        <f>SUM(G8:G13)</f>
        <v>22320</v>
      </c>
      <c r="H15" s="222">
        <f>SUM(H8:H13)</f>
        <v>22320</v>
      </c>
      <c r="I15" s="222">
        <f>SUM(I8:I13)</f>
        <v>0</v>
      </c>
    </row>
    <row r="16" spans="1:9">
      <c r="A16" s="214"/>
      <c r="B16" s="214"/>
      <c r="C16" s="224"/>
      <c r="D16" s="215"/>
      <c r="E16" s="216"/>
      <c r="F16" s="217"/>
      <c r="G16" s="217"/>
      <c r="H16" s="225"/>
      <c r="I16" s="225"/>
    </row>
    <row r="17" spans="1:9" ht="18" customHeight="1">
      <c r="A17" s="214"/>
      <c r="B17" s="214"/>
      <c r="C17" s="224" t="s">
        <v>78</v>
      </c>
      <c r="D17" s="215"/>
      <c r="E17" s="216"/>
      <c r="F17" s="217"/>
      <c r="G17" s="226">
        <f>G15*0.22</f>
        <v>4910.3999999999996</v>
      </c>
      <c r="H17" s="226">
        <f>H15*0.22</f>
        <v>4910.3999999999996</v>
      </c>
      <c r="I17" s="226">
        <f>I15*0.22</f>
        <v>0</v>
      </c>
    </row>
    <row r="18" spans="1:9">
      <c r="A18" s="214"/>
      <c r="B18" s="214"/>
      <c r="C18" s="224"/>
      <c r="D18" s="215"/>
      <c r="E18" s="216"/>
      <c r="F18" s="217"/>
      <c r="G18" s="217"/>
      <c r="H18" s="221"/>
      <c r="I18" s="221"/>
    </row>
    <row r="19" spans="1:9" ht="17.25" customHeight="1">
      <c r="A19" s="214"/>
      <c r="B19" s="214"/>
      <c r="C19" s="224" t="s">
        <v>18</v>
      </c>
      <c r="D19" s="215"/>
      <c r="E19" s="216"/>
      <c r="F19" s="217"/>
      <c r="G19" s="222">
        <f>SUM(G15:G17)</f>
        <v>27230.400000000001</v>
      </c>
      <c r="H19" s="222">
        <f>SUM(H15:H17)</f>
        <v>27230.400000000001</v>
      </c>
      <c r="I19" s="222">
        <f>SUM(I15:I17)</f>
        <v>0</v>
      </c>
    </row>
    <row r="21" spans="1:9" ht="21">
      <c r="A21" s="213"/>
      <c r="B21" s="213"/>
      <c r="C21" s="213"/>
      <c r="D21" s="213"/>
      <c r="E21" s="213"/>
      <c r="F21" s="213"/>
      <c r="G21" s="213"/>
      <c r="H21" s="212"/>
      <c r="I21" s="212"/>
    </row>
    <row r="23" spans="1:9" ht="21">
      <c r="A23" s="425" t="s">
        <v>622</v>
      </c>
      <c r="B23" s="425"/>
      <c r="C23" s="425"/>
      <c r="D23" s="425"/>
      <c r="E23" s="425"/>
      <c r="F23" s="425"/>
      <c r="G23" s="425"/>
      <c r="H23" s="425"/>
      <c r="I23" s="425"/>
    </row>
    <row r="24" spans="1:9" ht="21">
      <c r="A24" s="425" t="s">
        <v>623</v>
      </c>
      <c r="B24" s="425"/>
      <c r="C24" s="425"/>
      <c r="D24" s="425"/>
      <c r="E24" s="425"/>
      <c r="F24" s="425"/>
      <c r="G24" s="425"/>
      <c r="H24" s="425"/>
      <c r="I24" s="425"/>
    </row>
    <row r="25" spans="1:9" ht="21">
      <c r="A25" s="423" t="s">
        <v>624</v>
      </c>
      <c r="B25" s="423"/>
      <c r="C25" s="423"/>
      <c r="D25" s="423"/>
      <c r="E25" s="423"/>
      <c r="F25" s="423"/>
      <c r="G25" s="423"/>
      <c r="H25" s="423"/>
      <c r="I25" s="423"/>
    </row>
    <row r="26" spans="1:9" ht="21">
      <c r="A26" s="425"/>
      <c r="B26" s="425"/>
      <c r="C26" s="425"/>
      <c r="D26" s="425"/>
      <c r="E26" s="425"/>
      <c r="F26" s="425"/>
      <c r="G26" s="425"/>
      <c r="H26" s="425"/>
      <c r="I26" s="425"/>
    </row>
    <row r="27" spans="1:9" ht="21">
      <c r="A27" s="227"/>
      <c r="B27" s="227"/>
      <c r="C27" s="227"/>
      <c r="D27" s="227"/>
      <c r="E27" s="227"/>
      <c r="F27" s="228"/>
      <c r="G27" s="228"/>
      <c r="H27" s="212"/>
      <c r="I27" s="212"/>
    </row>
    <row r="28" spans="1:9" ht="26.4">
      <c r="A28" s="214"/>
      <c r="B28" s="214"/>
      <c r="C28" s="215"/>
      <c r="D28" s="215"/>
      <c r="E28" s="216"/>
      <c r="F28" s="229"/>
      <c r="G28" s="218" t="s">
        <v>2</v>
      </c>
      <c r="H28" s="219" t="s">
        <v>241</v>
      </c>
      <c r="I28" s="219" t="s">
        <v>280</v>
      </c>
    </row>
    <row r="29" spans="1:9">
      <c r="A29" s="214"/>
      <c r="B29" s="214"/>
      <c r="C29" s="215"/>
      <c r="D29" s="215"/>
      <c r="E29" s="216"/>
      <c r="F29" s="229"/>
      <c r="G29" s="223"/>
      <c r="H29" s="221"/>
      <c r="I29" s="221"/>
    </row>
    <row r="30" spans="1:9">
      <c r="A30" s="214" t="s">
        <v>12</v>
      </c>
      <c r="B30" s="214"/>
      <c r="C30" s="224" t="s">
        <v>291</v>
      </c>
      <c r="D30" s="215"/>
      <c r="E30" s="216"/>
      <c r="F30" s="229"/>
      <c r="G30" s="230">
        <f>'Trasa 11- Sv Ana_SKUPAJ)'!G30</f>
        <v>10750</v>
      </c>
      <c r="H30" s="222">
        <f>'Trasa 11- Sv Ana_SKUPAJ)'!H30</f>
        <v>10750</v>
      </c>
      <c r="I30" s="222">
        <f>'Trasa 11- Sv Ana_SKUPAJ)'!I30</f>
        <v>0</v>
      </c>
    </row>
    <row r="31" spans="1:9">
      <c r="A31" s="214"/>
      <c r="B31" s="214"/>
      <c r="C31" s="215"/>
      <c r="D31" s="215"/>
      <c r="E31" s="216"/>
      <c r="F31" s="229"/>
      <c r="G31" s="229"/>
      <c r="H31" s="221"/>
      <c r="I31" s="221"/>
    </row>
    <row r="32" spans="1:9">
      <c r="A32" s="214"/>
      <c r="B32" s="214"/>
      <c r="C32" s="215"/>
      <c r="D32" s="215"/>
      <c r="E32" s="216"/>
      <c r="F32" s="229"/>
      <c r="G32" s="229"/>
      <c r="H32" s="221"/>
      <c r="I32" s="221"/>
    </row>
    <row r="33" spans="1:9">
      <c r="A33" s="214" t="s">
        <v>13</v>
      </c>
      <c r="B33" s="214"/>
      <c r="C33" s="224" t="s">
        <v>625</v>
      </c>
      <c r="D33" s="215"/>
      <c r="E33" s="216"/>
      <c r="F33" s="229"/>
      <c r="G33" s="222">
        <f>'Trasa 11 - Šentilj_Kol_P'!G23+'JR_Trasa 11_Šentilj'!F63</f>
        <v>22100</v>
      </c>
      <c r="H33" s="222">
        <f>'Trasa 11 - Šentilj_Kol_P'!H23+'JR_Trasa 11_Šentilj'!H63</f>
        <v>22100</v>
      </c>
      <c r="I33" s="222">
        <f>'Trasa 11 - Šentilj_Kol_P'!I23+'JR_Trasa 11_Šentilj'!I63</f>
        <v>0</v>
      </c>
    </row>
    <row r="34" spans="1:9">
      <c r="A34" s="214"/>
      <c r="B34" s="214"/>
      <c r="C34" s="215"/>
      <c r="D34" s="215"/>
      <c r="E34" s="216"/>
      <c r="F34" s="229"/>
      <c r="G34" s="229"/>
      <c r="H34" s="221"/>
      <c r="I34" s="221"/>
    </row>
    <row r="35" spans="1:9">
      <c r="A35" s="214"/>
      <c r="B35" s="214"/>
      <c r="C35" s="224"/>
      <c r="D35" s="215"/>
      <c r="E35" s="216"/>
      <c r="F35" s="229"/>
      <c r="G35" s="229"/>
      <c r="H35" s="221"/>
      <c r="I35" s="221"/>
    </row>
    <row r="36" spans="1:9">
      <c r="A36" s="214"/>
      <c r="B36" s="214"/>
      <c r="C36" s="224"/>
      <c r="D36" s="215"/>
      <c r="E36" s="216"/>
      <c r="F36" s="229"/>
      <c r="G36" s="229"/>
      <c r="H36" s="221"/>
      <c r="I36" s="221"/>
    </row>
    <row r="37" spans="1:9">
      <c r="A37" s="214"/>
      <c r="B37" s="214"/>
      <c r="C37" s="224"/>
      <c r="D37" s="215"/>
      <c r="E37" s="216"/>
      <c r="F37" s="229"/>
      <c r="G37" s="229"/>
      <c r="H37" s="221"/>
      <c r="I37" s="221"/>
    </row>
    <row r="38" spans="1:9">
      <c r="A38" s="214"/>
      <c r="B38" s="214"/>
      <c r="C38" s="224"/>
      <c r="D38" s="215"/>
      <c r="E38" s="216"/>
      <c r="F38" s="229"/>
      <c r="G38" s="229"/>
      <c r="H38" s="221"/>
      <c r="I38" s="221"/>
    </row>
    <row r="39" spans="1:9">
      <c r="A39" s="214"/>
      <c r="B39" s="214"/>
      <c r="C39" s="224" t="s">
        <v>17</v>
      </c>
      <c r="D39" s="215"/>
      <c r="E39" s="216"/>
      <c r="F39" s="229"/>
      <c r="G39" s="222">
        <f>SUM(G30:G37)</f>
        <v>32850</v>
      </c>
      <c r="H39" s="222">
        <f>SUM(H30:H37)</f>
        <v>32850</v>
      </c>
      <c r="I39" s="222">
        <f>SUM(I30:I37)</f>
        <v>0</v>
      </c>
    </row>
    <row r="40" spans="1:9">
      <c r="A40" s="214"/>
      <c r="B40" s="214"/>
      <c r="C40" s="224"/>
      <c r="D40" s="215"/>
      <c r="E40" s="216"/>
      <c r="F40" s="229"/>
      <c r="G40" s="229"/>
      <c r="H40" s="221"/>
      <c r="I40" s="221"/>
    </row>
    <row r="41" spans="1:9">
      <c r="A41" s="214"/>
      <c r="B41" s="214"/>
      <c r="C41" s="224" t="s">
        <v>78</v>
      </c>
      <c r="D41" s="215"/>
      <c r="E41" s="216"/>
      <c r="F41" s="229"/>
      <c r="G41" s="226">
        <f>G39*0.22</f>
        <v>7227</v>
      </c>
      <c r="H41" s="226">
        <f>H39*0.22</f>
        <v>7227</v>
      </c>
      <c r="I41" s="226">
        <f>I39*0.22</f>
        <v>0</v>
      </c>
    </row>
    <row r="42" spans="1:9">
      <c r="A42" s="214"/>
      <c r="B42" s="214"/>
      <c r="C42" s="224"/>
      <c r="D42" s="215"/>
      <c r="E42" s="216"/>
      <c r="F42" s="229"/>
      <c r="G42" s="229"/>
      <c r="H42" s="221"/>
      <c r="I42" s="221"/>
    </row>
    <row r="43" spans="1:9">
      <c r="A43" s="214"/>
      <c r="B43" s="214"/>
      <c r="C43" s="224" t="s">
        <v>18</v>
      </c>
      <c r="D43" s="215"/>
      <c r="E43" s="216"/>
      <c r="F43" s="229"/>
      <c r="G43" s="222">
        <f>SUM(G39:G41)</f>
        <v>40077</v>
      </c>
      <c r="H43" s="222">
        <f>SUM(H39:H41)</f>
        <v>40077</v>
      </c>
      <c r="I43" s="222">
        <f>SUM(I39:I41)</f>
        <v>0</v>
      </c>
    </row>
    <row r="48" spans="1:9" ht="21">
      <c r="A48" s="425" t="s">
        <v>622</v>
      </c>
      <c r="B48" s="425"/>
      <c r="C48" s="425"/>
      <c r="D48" s="425"/>
      <c r="E48" s="425"/>
      <c r="F48" s="425"/>
      <c r="G48" s="425"/>
      <c r="H48" s="425"/>
      <c r="I48" s="425"/>
    </row>
    <row r="49" spans="1:9" ht="21">
      <c r="A49" s="425" t="s">
        <v>623</v>
      </c>
      <c r="B49" s="425"/>
      <c r="C49" s="425"/>
      <c r="D49" s="425"/>
      <c r="E49" s="425"/>
      <c r="F49" s="425"/>
      <c r="G49" s="425"/>
      <c r="H49" s="425"/>
      <c r="I49" s="425"/>
    </row>
    <row r="50" spans="1:9" ht="21">
      <c r="A50" s="423" t="s">
        <v>720</v>
      </c>
      <c r="B50" s="423"/>
      <c r="C50" s="423"/>
      <c r="D50" s="423"/>
      <c r="E50" s="423"/>
      <c r="F50" s="423"/>
      <c r="G50" s="423"/>
      <c r="H50" s="423"/>
      <c r="I50" s="423"/>
    </row>
    <row r="52" spans="1:9" ht="26.4">
      <c r="A52" s="231"/>
      <c r="B52" s="231"/>
      <c r="E52" s="210"/>
      <c r="F52" s="232"/>
      <c r="G52" s="233" t="s">
        <v>2</v>
      </c>
      <c r="H52" s="234" t="s">
        <v>241</v>
      </c>
      <c r="I52" s="234" t="s">
        <v>280</v>
      </c>
    </row>
    <row r="53" spans="1:9">
      <c r="A53" s="231"/>
      <c r="B53" s="231"/>
      <c r="E53" s="210"/>
      <c r="F53" s="232"/>
      <c r="G53" s="235"/>
      <c r="H53" s="212"/>
      <c r="I53" s="212"/>
    </row>
    <row r="54" spans="1:9">
      <c r="A54" s="424" t="s">
        <v>721</v>
      </c>
      <c r="B54" s="424"/>
      <c r="C54" s="424"/>
      <c r="D54" s="424"/>
      <c r="E54" s="424"/>
      <c r="F54" s="232"/>
      <c r="G54" s="235"/>
      <c r="H54" s="212"/>
      <c r="I54" s="212"/>
    </row>
    <row r="55" spans="1:9">
      <c r="A55" s="231"/>
      <c r="B55" s="231"/>
      <c r="E55" s="210"/>
      <c r="F55" s="232"/>
      <c r="G55" s="235"/>
      <c r="H55" s="212"/>
      <c r="I55" s="212"/>
    </row>
    <row r="56" spans="1:9" s="215" customFormat="1">
      <c r="A56" s="236" t="s">
        <v>12</v>
      </c>
      <c r="B56" s="237"/>
      <c r="C56" s="238" t="s">
        <v>290</v>
      </c>
      <c r="D56" s="238"/>
      <c r="E56" s="239"/>
      <c r="F56" s="240"/>
      <c r="G56" s="240">
        <f>G8</f>
        <v>16620</v>
      </c>
      <c r="H56" s="240">
        <f t="shared" ref="H56:I56" si="0">H8</f>
        <v>16620</v>
      </c>
      <c r="I56" s="241">
        <f t="shared" si="0"/>
        <v>0</v>
      </c>
    </row>
    <row r="57" spans="1:9" s="215" customFormat="1">
      <c r="A57" s="214"/>
      <c r="B57" s="214"/>
      <c r="E57" s="216"/>
      <c r="F57" s="229"/>
      <c r="G57" s="217"/>
      <c r="H57" s="225"/>
      <c r="I57" s="225"/>
    </row>
    <row r="58" spans="1:9" s="215" customFormat="1">
      <c r="A58" s="214"/>
      <c r="B58" s="214"/>
      <c r="E58" s="216"/>
      <c r="F58" s="229"/>
      <c r="G58" s="217"/>
      <c r="H58" s="225"/>
      <c r="I58" s="225"/>
    </row>
    <row r="59" spans="1:9" s="215" customFormat="1">
      <c r="A59" s="236" t="s">
        <v>13</v>
      </c>
      <c r="B59" s="237"/>
      <c r="C59" s="238" t="s">
        <v>291</v>
      </c>
      <c r="D59" s="238"/>
      <c r="E59" s="239"/>
      <c r="F59" s="240"/>
      <c r="G59" s="240">
        <f>G11</f>
        <v>5700</v>
      </c>
      <c r="H59" s="240">
        <f t="shared" ref="H59:I59" si="1">H11</f>
        <v>5700</v>
      </c>
      <c r="I59" s="241">
        <f t="shared" si="1"/>
        <v>0</v>
      </c>
    </row>
    <row r="60" spans="1:9" s="215" customFormat="1">
      <c r="A60" s="242"/>
      <c r="B60" s="242"/>
      <c r="C60" s="243"/>
      <c r="D60" s="243"/>
      <c r="E60" s="244"/>
      <c r="F60" s="217"/>
      <c r="G60" s="217"/>
      <c r="H60" s="217"/>
      <c r="I60" s="217"/>
    </row>
    <row r="61" spans="1:9" s="215" customFormat="1" ht="26.4">
      <c r="A61" s="236" t="s">
        <v>14</v>
      </c>
      <c r="B61" s="237"/>
      <c r="C61" s="245" t="s">
        <v>723</v>
      </c>
      <c r="D61" s="238"/>
      <c r="E61" s="239"/>
      <c r="F61" s="240"/>
      <c r="G61" s="240">
        <f>SUM(G56:G59)*0.1</f>
        <v>2232</v>
      </c>
      <c r="H61" s="240"/>
      <c r="I61" s="241"/>
    </row>
    <row r="62" spans="1:9" s="215" customFormat="1">
      <c r="A62" s="242"/>
      <c r="B62" s="242"/>
      <c r="C62" s="243"/>
      <c r="D62" s="243"/>
      <c r="E62" s="244"/>
      <c r="F62" s="217"/>
      <c r="G62" s="217"/>
      <c r="H62" s="217"/>
      <c r="I62" s="217"/>
    </row>
    <row r="63" spans="1:9">
      <c r="A63" s="231"/>
      <c r="B63" s="231"/>
      <c r="C63" s="246"/>
      <c r="E63" s="210"/>
      <c r="F63" s="232"/>
      <c r="G63" s="232"/>
      <c r="H63" s="212"/>
      <c r="I63" s="212"/>
    </row>
    <row r="64" spans="1:9">
      <c r="A64" s="424" t="s">
        <v>722</v>
      </c>
      <c r="B64" s="424"/>
      <c r="C64" s="424"/>
      <c r="D64" s="424"/>
      <c r="E64" s="424"/>
      <c r="F64" s="232"/>
      <c r="G64" s="232"/>
      <c r="H64" s="212"/>
      <c r="I64" s="212"/>
    </row>
    <row r="65" spans="1:9">
      <c r="A65" s="247"/>
      <c r="B65" s="247"/>
      <c r="C65" s="248"/>
      <c r="E65" s="210"/>
      <c r="F65" s="232"/>
      <c r="G65" s="232"/>
      <c r="H65" s="212"/>
      <c r="I65" s="212"/>
    </row>
    <row r="66" spans="1:9" s="215" customFormat="1">
      <c r="A66" s="236" t="s">
        <v>12</v>
      </c>
      <c r="B66" s="237"/>
      <c r="C66" s="249" t="s">
        <v>291</v>
      </c>
      <c r="D66" s="238"/>
      <c r="E66" s="239"/>
      <c r="F66" s="240"/>
      <c r="G66" s="240">
        <f>G30</f>
        <v>10750</v>
      </c>
      <c r="H66" s="240">
        <f t="shared" ref="H66:I66" si="2">H30</f>
        <v>10750</v>
      </c>
      <c r="I66" s="241">
        <f t="shared" si="2"/>
        <v>0</v>
      </c>
    </row>
    <row r="67" spans="1:9" s="215" customFormat="1">
      <c r="A67" s="214"/>
      <c r="B67" s="214"/>
      <c r="E67" s="216"/>
      <c r="F67" s="229"/>
      <c r="G67" s="217"/>
      <c r="H67" s="225"/>
      <c r="I67" s="225"/>
    </row>
    <row r="68" spans="1:9" s="215" customFormat="1">
      <c r="A68" s="214"/>
      <c r="B68" s="214"/>
      <c r="E68" s="216"/>
      <c r="F68" s="229"/>
      <c r="G68" s="217"/>
      <c r="H68" s="225"/>
      <c r="I68" s="225"/>
    </row>
    <row r="69" spans="1:9" s="215" customFormat="1">
      <c r="A69" s="236" t="s">
        <v>13</v>
      </c>
      <c r="B69" s="237"/>
      <c r="C69" s="249" t="s">
        <v>625</v>
      </c>
      <c r="D69" s="238"/>
      <c r="E69" s="239"/>
      <c r="F69" s="240"/>
      <c r="G69" s="240">
        <f>G33</f>
        <v>22100</v>
      </c>
      <c r="H69" s="240">
        <f t="shared" ref="H69:I69" si="3">H33</f>
        <v>22100</v>
      </c>
      <c r="I69" s="241">
        <f t="shared" si="3"/>
        <v>0</v>
      </c>
    </row>
    <row r="70" spans="1:9">
      <c r="A70" s="247"/>
      <c r="B70" s="247"/>
      <c r="C70" s="250"/>
      <c r="E70" s="210"/>
      <c r="F70" s="232"/>
      <c r="G70" s="232"/>
      <c r="H70" s="212"/>
      <c r="I70" s="212"/>
    </row>
    <row r="71" spans="1:9" ht="26.4">
      <c r="A71" s="251" t="s">
        <v>14</v>
      </c>
      <c r="B71" s="252"/>
      <c r="C71" s="245" t="s">
        <v>723</v>
      </c>
      <c r="D71" s="253"/>
      <c r="E71" s="254"/>
      <c r="F71" s="255"/>
      <c r="G71" s="240">
        <f>SUM(G66:G69)*0.1</f>
        <v>3285</v>
      </c>
      <c r="H71" s="256"/>
      <c r="I71" s="257"/>
    </row>
    <row r="72" spans="1:9">
      <c r="A72" s="247"/>
      <c r="B72" s="247"/>
      <c r="C72" s="248"/>
      <c r="E72" s="210"/>
      <c r="F72" s="232"/>
      <c r="G72" s="232"/>
      <c r="H72" s="212"/>
      <c r="I72" s="212"/>
    </row>
    <row r="73" spans="1:9">
      <c r="A73" s="247"/>
      <c r="B73" s="247"/>
      <c r="C73" s="248"/>
      <c r="E73" s="210"/>
      <c r="F73" s="232"/>
      <c r="G73" s="232"/>
      <c r="H73" s="212"/>
      <c r="I73" s="212"/>
    </row>
    <row r="74" spans="1:9" s="243" customFormat="1" ht="13.8">
      <c r="A74" s="258"/>
      <c r="B74" s="259"/>
      <c r="C74" s="260" t="s">
        <v>17</v>
      </c>
      <c r="D74" s="261"/>
      <c r="E74" s="262"/>
      <c r="F74" s="263"/>
      <c r="G74" s="263">
        <f>SUM(G56:G71)</f>
        <v>60687</v>
      </c>
      <c r="H74" s="263">
        <f>SUM(H56:H70)</f>
        <v>55170</v>
      </c>
      <c r="I74" s="264">
        <f>SUM(I56:I70)</f>
        <v>0</v>
      </c>
    </row>
    <row r="75" spans="1:9" s="243" customFormat="1" ht="13.8">
      <c r="A75" s="265"/>
      <c r="B75" s="266"/>
      <c r="C75" s="267"/>
      <c r="D75" s="268"/>
      <c r="E75" s="269"/>
      <c r="F75" s="270"/>
      <c r="G75" s="270"/>
      <c r="H75" s="271"/>
      <c r="I75" s="272"/>
    </row>
    <row r="76" spans="1:9" s="243" customFormat="1" ht="13.8">
      <c r="A76" s="265"/>
      <c r="B76" s="266"/>
      <c r="C76" s="267" t="s">
        <v>78</v>
      </c>
      <c r="D76" s="268"/>
      <c r="E76" s="269"/>
      <c r="F76" s="270"/>
      <c r="G76" s="270">
        <f>G74*0.22</f>
        <v>13351.14</v>
      </c>
      <c r="H76" s="270">
        <f>H74*0.22</f>
        <v>12137.4</v>
      </c>
      <c r="I76" s="273">
        <f>I74*0.22</f>
        <v>0</v>
      </c>
    </row>
    <row r="77" spans="1:9" s="243" customFormat="1" ht="13.8">
      <c r="A77" s="265"/>
      <c r="B77" s="266"/>
      <c r="C77" s="267"/>
      <c r="D77" s="268"/>
      <c r="E77" s="269"/>
      <c r="F77" s="270"/>
      <c r="G77" s="270"/>
      <c r="H77" s="271"/>
      <c r="I77" s="272"/>
    </row>
    <row r="78" spans="1:9" s="243" customFormat="1" ht="13.8">
      <c r="A78" s="274"/>
      <c r="B78" s="275"/>
      <c r="C78" s="276" t="s">
        <v>18</v>
      </c>
      <c r="D78" s="277"/>
      <c r="E78" s="278"/>
      <c r="F78" s="279"/>
      <c r="G78" s="279">
        <f>SUM(G74:G76)</f>
        <v>74038.14</v>
      </c>
      <c r="H78" s="279">
        <f>SUM(H74:H76)</f>
        <v>67307.399999999994</v>
      </c>
      <c r="I78" s="280">
        <f>SUM(I74:I76)</f>
        <v>0</v>
      </c>
    </row>
  </sheetData>
  <mergeCells count="13">
    <mergeCell ref="B2:I2"/>
    <mergeCell ref="A3:I3"/>
    <mergeCell ref="A4:I4"/>
    <mergeCell ref="A5:I5"/>
    <mergeCell ref="A49:I49"/>
    <mergeCell ref="A50:I50"/>
    <mergeCell ref="A54:E54"/>
    <mergeCell ref="A64:E64"/>
    <mergeCell ref="A23:I23"/>
    <mergeCell ref="A24:I24"/>
    <mergeCell ref="A25:I25"/>
    <mergeCell ref="A26:I26"/>
    <mergeCell ref="A48:I48"/>
  </mergeCells>
  <pageMargins left="0.70866141732283472" right="0.70866141732283472" top="0.74803149606299213" bottom="0.74803149606299213" header="0.31496062992125984" footer="0.31496062992125984"/>
  <pageSetup paperSize="9" orientation="landscape" horizont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AB945-B9DA-4471-BFA3-BA9896D23E80}">
  <dimension ref="A1:H151"/>
  <sheetViews>
    <sheetView topLeftCell="A23" workbookViewId="0">
      <selection activeCell="F42" sqref="F42"/>
    </sheetView>
  </sheetViews>
  <sheetFormatPr defaultColWidth="9.109375" defaultRowHeight="13.2"/>
  <cols>
    <col min="1" max="1" width="9.109375" style="209"/>
    <col min="2" max="2" width="55.5546875" style="209" customWidth="1"/>
    <col min="3" max="5" width="9.109375" style="209"/>
    <col min="6" max="6" width="11.44140625" style="209" customWidth="1"/>
    <col min="7" max="7" width="11.33203125" style="209" customWidth="1"/>
    <col min="8" max="8" width="12.44140625" style="209" customWidth="1"/>
    <col min="9" max="16384" width="9.109375" style="209"/>
  </cols>
  <sheetData>
    <row r="1" spans="1:8" ht="15.6">
      <c r="A1" s="283" t="s">
        <v>672</v>
      </c>
      <c r="B1" s="284"/>
      <c r="C1" s="210"/>
    </row>
    <row r="2" spans="1:8" ht="17.399999999999999">
      <c r="A2" s="285"/>
      <c r="C2" s="210"/>
    </row>
    <row r="3" spans="1:8" ht="26.4">
      <c r="A3" s="285" t="s">
        <v>458</v>
      </c>
      <c r="C3" s="210"/>
      <c r="G3" s="234" t="s">
        <v>241</v>
      </c>
      <c r="H3" s="234" t="s">
        <v>242</v>
      </c>
    </row>
    <row r="4" spans="1:8">
      <c r="G4" s="286"/>
      <c r="H4" s="286"/>
    </row>
    <row r="5" spans="1:8" ht="13.8">
      <c r="A5" s="394" t="s">
        <v>459</v>
      </c>
      <c r="B5" s="394" t="s">
        <v>460</v>
      </c>
      <c r="C5" s="451">
        <f>F53</f>
        <v>0</v>
      </c>
      <c r="D5" s="483"/>
      <c r="G5" s="288">
        <f>C5</f>
        <v>0</v>
      </c>
      <c r="H5" s="288">
        <f>H93</f>
        <v>0</v>
      </c>
    </row>
    <row r="6" spans="1:8" ht="13.8">
      <c r="A6" s="394"/>
      <c r="B6" s="394"/>
      <c r="C6" s="289"/>
      <c r="D6" s="290"/>
      <c r="G6" s="288"/>
      <c r="H6" s="288"/>
    </row>
    <row r="7" spans="1:8" ht="13.8">
      <c r="A7" s="394" t="s">
        <v>461</v>
      </c>
      <c r="B7" s="394" t="s">
        <v>462</v>
      </c>
      <c r="C7" s="451">
        <f>F97</f>
        <v>0</v>
      </c>
      <c r="D7" s="483"/>
      <c r="G7" s="288">
        <f>C7</f>
        <v>0</v>
      </c>
      <c r="H7" s="288">
        <f>H95</f>
        <v>0</v>
      </c>
    </row>
    <row r="8" spans="1:8" ht="13.8">
      <c r="A8" s="394"/>
      <c r="B8" s="394"/>
      <c r="C8" s="289"/>
      <c r="D8" s="290"/>
      <c r="G8" s="288"/>
      <c r="H8" s="288"/>
    </row>
    <row r="9" spans="1:8" ht="13.8">
      <c r="A9" s="394" t="s">
        <v>463</v>
      </c>
      <c r="B9" s="394" t="s">
        <v>464</v>
      </c>
      <c r="C9" s="451">
        <f>F134</f>
        <v>0</v>
      </c>
      <c r="D9" s="483"/>
      <c r="G9" s="288">
        <f>C9</f>
        <v>0</v>
      </c>
      <c r="H9" s="288">
        <f>H134</f>
        <v>0</v>
      </c>
    </row>
    <row r="10" spans="1:8" ht="13.8">
      <c r="A10" s="394"/>
      <c r="B10" s="394"/>
      <c r="C10" s="289"/>
      <c r="D10" s="290"/>
      <c r="G10" s="288"/>
      <c r="H10" s="288"/>
    </row>
    <row r="11" spans="1:8" ht="13.8">
      <c r="A11" s="395" t="s">
        <v>465</v>
      </c>
      <c r="B11" s="394" t="s">
        <v>466</v>
      </c>
      <c r="C11" s="451">
        <f>F151</f>
        <v>0</v>
      </c>
      <c r="D11" s="483"/>
      <c r="G11" s="288">
        <f>C11</f>
        <v>0</v>
      </c>
      <c r="H11" s="288">
        <f>H151</f>
        <v>0</v>
      </c>
    </row>
    <row r="12" spans="1:8" ht="13.8">
      <c r="A12" s="294"/>
      <c r="B12" s="294"/>
      <c r="C12" s="295"/>
      <c r="D12" s="290"/>
      <c r="G12" s="288"/>
      <c r="H12" s="288"/>
    </row>
    <row r="13" spans="1:8" ht="13.8">
      <c r="A13" s="294"/>
      <c r="B13" s="294" t="s">
        <v>467</v>
      </c>
      <c r="C13" s="453">
        <f>C11+C9+C7+C5</f>
        <v>0</v>
      </c>
      <c r="D13" s="454"/>
      <c r="G13" s="288">
        <f>C13</f>
        <v>0</v>
      </c>
      <c r="H13" s="288">
        <f>H97</f>
        <v>0</v>
      </c>
    </row>
    <row r="14" spans="1:8" ht="13.8">
      <c r="A14" s="294"/>
      <c r="B14" s="396"/>
      <c r="C14" s="104"/>
      <c r="D14" s="290"/>
      <c r="G14" s="288"/>
      <c r="H14" s="288"/>
    </row>
    <row r="15" spans="1:8" ht="13.8">
      <c r="A15" s="394"/>
      <c r="B15" s="397" t="s">
        <v>468</v>
      </c>
      <c r="C15" s="447">
        <f>C13</f>
        <v>0</v>
      </c>
      <c r="D15" s="448"/>
      <c r="G15" s="288">
        <f>C15</f>
        <v>0</v>
      </c>
      <c r="H15" s="288">
        <f>H124</f>
        <v>0</v>
      </c>
    </row>
    <row r="16" spans="1:8" ht="13.8">
      <c r="A16" s="394"/>
      <c r="B16" s="397" t="s">
        <v>469</v>
      </c>
      <c r="C16" s="447">
        <f>C15*0.22</f>
        <v>0</v>
      </c>
      <c r="D16" s="448"/>
      <c r="G16" s="288">
        <f>C16</f>
        <v>0</v>
      </c>
      <c r="H16" s="288">
        <f>H125</f>
        <v>0</v>
      </c>
    </row>
    <row r="17" spans="1:8" ht="14.4" thickBot="1">
      <c r="A17" s="398"/>
      <c r="B17" s="399"/>
      <c r="C17" s="105"/>
      <c r="D17" s="290"/>
      <c r="G17" s="288"/>
      <c r="H17" s="288"/>
    </row>
    <row r="18" spans="1:8" ht="18" thickBot="1">
      <c r="A18" s="400"/>
      <c r="B18" s="401" t="s">
        <v>470</v>
      </c>
      <c r="C18" s="449">
        <f>C15*1.22</f>
        <v>0</v>
      </c>
      <c r="D18" s="450"/>
      <c r="G18" s="288">
        <f>C18</f>
        <v>0</v>
      </c>
      <c r="H18" s="288">
        <v>0</v>
      </c>
    </row>
    <row r="36" spans="1:8">
      <c r="A36" s="304" t="s">
        <v>459</v>
      </c>
      <c r="B36" s="305" t="s">
        <v>471</v>
      </c>
      <c r="D36" s="306"/>
      <c r="E36" s="306"/>
      <c r="F36" s="402"/>
    </row>
    <row r="37" spans="1:8">
      <c r="A37" s="308"/>
      <c r="B37" s="308"/>
      <c r="D37" s="306"/>
      <c r="E37" s="306"/>
      <c r="F37" s="402"/>
    </row>
    <row r="38" spans="1:8" ht="26.4">
      <c r="A38" s="310"/>
      <c r="B38" s="310"/>
      <c r="C38" s="403" t="s">
        <v>472</v>
      </c>
      <c r="D38" s="404" t="s">
        <v>1</v>
      </c>
      <c r="E38" s="404" t="s">
        <v>473</v>
      </c>
      <c r="F38" s="404" t="s">
        <v>474</v>
      </c>
      <c r="G38" s="234" t="s">
        <v>241</v>
      </c>
      <c r="H38" s="234" t="s">
        <v>242</v>
      </c>
    </row>
    <row r="39" spans="1:8">
      <c r="A39" s="308"/>
      <c r="B39" s="308"/>
      <c r="D39" s="306"/>
      <c r="E39" s="306"/>
      <c r="F39" s="402"/>
      <c r="G39" s="286"/>
      <c r="H39" s="286"/>
    </row>
    <row r="40" spans="1:8">
      <c r="A40" s="308">
        <v>1</v>
      </c>
      <c r="B40" s="308" t="s">
        <v>475</v>
      </c>
      <c r="C40" s="209" t="s">
        <v>476</v>
      </c>
      <c r="D40" s="306">
        <v>1</v>
      </c>
      <c r="E40" s="107">
        <v>0</v>
      </c>
      <c r="F40" s="402">
        <f t="shared" ref="F40:F46" si="0">ROUND(D40*E40,2)</f>
        <v>0</v>
      </c>
      <c r="G40" s="314">
        <f>F40</f>
        <v>0</v>
      </c>
      <c r="H40" s="288">
        <f>H129</f>
        <v>0</v>
      </c>
    </row>
    <row r="41" spans="1:8">
      <c r="A41" s="308"/>
      <c r="B41" s="308"/>
      <c r="D41" s="306"/>
      <c r="E41" s="107"/>
      <c r="F41" s="402">
        <f t="shared" si="0"/>
        <v>0</v>
      </c>
      <c r="G41" s="286"/>
      <c r="H41" s="286"/>
    </row>
    <row r="42" spans="1:8">
      <c r="A42" s="308">
        <v>2</v>
      </c>
      <c r="B42" s="308" t="s">
        <v>477</v>
      </c>
      <c r="C42" s="209" t="s">
        <v>478</v>
      </c>
      <c r="D42" s="306">
        <v>1</v>
      </c>
      <c r="E42" s="107">
        <v>0</v>
      </c>
      <c r="F42" s="402">
        <f t="shared" si="0"/>
        <v>0</v>
      </c>
      <c r="G42" s="288">
        <f>F42</f>
        <v>0</v>
      </c>
      <c r="H42" s="288">
        <f>H155</f>
        <v>0</v>
      </c>
    </row>
    <row r="43" spans="1:8">
      <c r="A43" s="308"/>
      <c r="B43" s="308"/>
      <c r="D43" s="306"/>
      <c r="E43" s="107"/>
      <c r="F43" s="402">
        <f t="shared" si="0"/>
        <v>0</v>
      </c>
      <c r="G43" s="288"/>
      <c r="H43" s="288"/>
    </row>
    <row r="44" spans="1:8" ht="26.4">
      <c r="A44" s="308">
        <v>3</v>
      </c>
      <c r="B44" s="308" t="s">
        <v>479</v>
      </c>
      <c r="C44" s="209" t="s">
        <v>478</v>
      </c>
      <c r="D44" s="306">
        <v>1</v>
      </c>
      <c r="E44" s="107">
        <v>0</v>
      </c>
      <c r="F44" s="402">
        <f t="shared" si="0"/>
        <v>0</v>
      </c>
      <c r="G44" s="288">
        <f>F44</f>
        <v>0</v>
      </c>
      <c r="H44" s="288">
        <f>H157</f>
        <v>0</v>
      </c>
    </row>
    <row r="45" spans="1:8">
      <c r="A45" s="308"/>
      <c r="B45" s="308"/>
      <c r="D45" s="306"/>
      <c r="E45" s="107"/>
      <c r="F45" s="402">
        <f t="shared" si="0"/>
        <v>0</v>
      </c>
      <c r="G45" s="288"/>
      <c r="H45" s="288"/>
    </row>
    <row r="46" spans="1:8">
      <c r="A46" s="308">
        <v>4</v>
      </c>
      <c r="B46" s="308" t="s">
        <v>480</v>
      </c>
      <c r="C46" s="209" t="s">
        <v>478</v>
      </c>
      <c r="D46" s="306">
        <v>4</v>
      </c>
      <c r="E46" s="107">
        <v>0</v>
      </c>
      <c r="F46" s="402">
        <f t="shared" si="0"/>
        <v>0</v>
      </c>
      <c r="G46" s="288">
        <f>F46</f>
        <v>0</v>
      </c>
      <c r="H46" s="288">
        <f>H159</f>
        <v>0</v>
      </c>
    </row>
    <row r="47" spans="1:8">
      <c r="A47" s="308"/>
      <c r="B47" s="308"/>
      <c r="D47" s="306"/>
      <c r="E47" s="107"/>
      <c r="F47" s="402"/>
      <c r="G47" s="288"/>
      <c r="H47" s="288"/>
    </row>
    <row r="48" spans="1:8" ht="39.6">
      <c r="A48" s="308">
        <v>5</v>
      </c>
      <c r="B48" s="308" t="s">
        <v>481</v>
      </c>
      <c r="C48" s="209" t="s">
        <v>478</v>
      </c>
      <c r="D48" s="306">
        <v>1</v>
      </c>
      <c r="E48" s="107">
        <v>0</v>
      </c>
      <c r="F48" s="402">
        <f>ROUND(D48*E48,2)</f>
        <v>0</v>
      </c>
      <c r="G48" s="288">
        <f>F48</f>
        <v>0</v>
      </c>
      <c r="H48" s="288">
        <f>H161</f>
        <v>0</v>
      </c>
    </row>
    <row r="49" spans="1:8">
      <c r="A49" s="308"/>
      <c r="B49" s="308"/>
      <c r="D49" s="306"/>
      <c r="E49" s="107"/>
      <c r="F49" s="402"/>
      <c r="G49" s="288"/>
      <c r="H49" s="288"/>
    </row>
    <row r="50" spans="1:8" ht="26.4">
      <c r="A50" s="308">
        <v>6</v>
      </c>
      <c r="B50" s="308" t="s">
        <v>482</v>
      </c>
      <c r="C50" s="209" t="s">
        <v>3</v>
      </c>
      <c r="D50" s="306">
        <v>1</v>
      </c>
      <c r="E50" s="107">
        <v>0</v>
      </c>
      <c r="F50" s="402">
        <f>ROUND(D50*E50,2)</f>
        <v>0</v>
      </c>
      <c r="G50" s="288">
        <f>F50</f>
        <v>0</v>
      </c>
      <c r="H50" s="288">
        <f>H163</f>
        <v>0</v>
      </c>
    </row>
    <row r="51" spans="1:8">
      <c r="A51" s="308"/>
      <c r="B51" s="308"/>
      <c r="D51" s="306"/>
      <c r="E51" s="306"/>
      <c r="F51" s="402"/>
      <c r="G51" s="288"/>
      <c r="H51" s="288"/>
    </row>
    <row r="52" spans="1:8" ht="13.8" thickBot="1">
      <c r="A52" s="308"/>
      <c r="B52" s="308"/>
      <c r="D52" s="306"/>
      <c r="E52" s="306"/>
      <c r="F52" s="402"/>
      <c r="G52" s="288"/>
      <c r="H52" s="288"/>
    </row>
    <row r="53" spans="1:8" ht="13.8" thickBot="1">
      <c r="A53" s="334"/>
      <c r="B53" s="335" t="s">
        <v>483</v>
      </c>
      <c r="C53" s="405"/>
      <c r="D53" s="319"/>
      <c r="E53" s="319"/>
      <c r="F53" s="320">
        <f>SUM(F40:F52)</f>
        <v>0</v>
      </c>
      <c r="G53" s="288">
        <f>F53</f>
        <v>0</v>
      </c>
      <c r="H53" s="288">
        <f>H166</f>
        <v>0</v>
      </c>
    </row>
    <row r="56" spans="1:8">
      <c r="A56" s="304" t="s">
        <v>461</v>
      </c>
      <c r="B56" s="305" t="s">
        <v>462</v>
      </c>
      <c r="D56" s="306"/>
      <c r="E56" s="306"/>
      <c r="F56" s="402"/>
    </row>
    <row r="57" spans="1:8">
      <c r="A57" s="308"/>
      <c r="B57" s="308"/>
      <c r="D57" s="306"/>
      <c r="E57" s="306"/>
      <c r="F57" s="402"/>
    </row>
    <row r="58" spans="1:8" ht="26.4">
      <c r="A58" s="308"/>
      <c r="B58" s="308"/>
      <c r="C58" s="322" t="s">
        <v>472</v>
      </c>
      <c r="D58" s="404" t="s">
        <v>1</v>
      </c>
      <c r="E58" s="404" t="s">
        <v>473</v>
      </c>
      <c r="F58" s="210" t="s">
        <v>474</v>
      </c>
    </row>
    <row r="59" spans="1:8">
      <c r="A59" s="308"/>
      <c r="B59" s="308"/>
      <c r="C59" s="324"/>
      <c r="D59" s="306"/>
      <c r="E59" s="306"/>
      <c r="F59" s="402"/>
    </row>
    <row r="60" spans="1:8" ht="26.4">
      <c r="A60" s="308" t="s">
        <v>459</v>
      </c>
      <c r="B60" s="406" t="s">
        <v>484</v>
      </c>
      <c r="C60" s="324" t="s">
        <v>485</v>
      </c>
      <c r="D60" s="306">
        <v>26.8</v>
      </c>
      <c r="E60" s="107">
        <v>0</v>
      </c>
      <c r="F60" s="402">
        <f>ROUND(D60*E60,2)</f>
        <v>0</v>
      </c>
      <c r="G60" s="288">
        <f>F60</f>
        <v>0</v>
      </c>
      <c r="H60" s="288">
        <f>H173</f>
        <v>0</v>
      </c>
    </row>
    <row r="61" spans="1:8">
      <c r="A61" s="308"/>
      <c r="B61" s="406"/>
      <c r="C61" s="324"/>
      <c r="D61" s="306"/>
      <c r="E61" s="107"/>
      <c r="F61" s="402">
        <f>ROUND(D61*E61,2)</f>
        <v>0</v>
      </c>
      <c r="G61" s="288"/>
      <c r="H61" s="288"/>
    </row>
    <row r="62" spans="1:8">
      <c r="A62" s="308" t="s">
        <v>461</v>
      </c>
      <c r="B62" s="406" t="s">
        <v>486</v>
      </c>
      <c r="C62" s="324" t="s">
        <v>478</v>
      </c>
      <c r="D62" s="306">
        <v>2</v>
      </c>
      <c r="E62" s="107">
        <v>0</v>
      </c>
      <c r="F62" s="402">
        <f>ROUND(D62*E62,2)</f>
        <v>0</v>
      </c>
      <c r="G62" s="288">
        <f>F62</f>
        <v>0</v>
      </c>
      <c r="H62" s="288">
        <f>H175</f>
        <v>0</v>
      </c>
    </row>
    <row r="63" spans="1:8">
      <c r="A63" s="308"/>
      <c r="B63" s="406"/>
      <c r="C63" s="324"/>
      <c r="D63" s="306"/>
      <c r="E63" s="107"/>
      <c r="F63" s="402"/>
      <c r="G63" s="288"/>
      <c r="H63" s="288"/>
    </row>
    <row r="64" spans="1:8" ht="26.4">
      <c r="A64" s="308" t="s">
        <v>463</v>
      </c>
      <c r="B64" s="406" t="s">
        <v>603</v>
      </c>
      <c r="C64" s="324" t="s">
        <v>9</v>
      </c>
      <c r="D64" s="306">
        <v>8</v>
      </c>
      <c r="E64" s="107">
        <v>0</v>
      </c>
      <c r="F64" s="402">
        <f>ROUND(D64*E64,2)</f>
        <v>0</v>
      </c>
      <c r="G64" s="288">
        <f>F64</f>
        <v>0</v>
      </c>
      <c r="H64" s="288">
        <f>H177</f>
        <v>0</v>
      </c>
    </row>
    <row r="65" spans="1:8">
      <c r="A65" s="308"/>
      <c r="B65" s="406"/>
      <c r="C65" s="324"/>
      <c r="D65" s="306"/>
      <c r="E65" s="107"/>
      <c r="F65" s="402"/>
      <c r="G65" s="288"/>
      <c r="H65" s="288"/>
    </row>
    <row r="66" spans="1:8">
      <c r="A66" s="308" t="s">
        <v>465</v>
      </c>
      <c r="B66" s="406" t="s">
        <v>487</v>
      </c>
      <c r="C66" s="324" t="s">
        <v>9</v>
      </c>
      <c r="D66" s="306">
        <v>0.5</v>
      </c>
      <c r="E66" s="107">
        <v>0</v>
      </c>
      <c r="F66" s="402">
        <f>ROUND(D66*E66,2)</f>
        <v>0</v>
      </c>
      <c r="G66" s="288">
        <f>F66</f>
        <v>0</v>
      </c>
      <c r="H66" s="288">
        <f>H179</f>
        <v>0</v>
      </c>
    </row>
    <row r="67" spans="1:8">
      <c r="A67" s="308"/>
      <c r="B67" s="406"/>
      <c r="C67" s="324"/>
      <c r="D67" s="306"/>
      <c r="E67" s="107"/>
      <c r="F67" s="402"/>
      <c r="G67" s="288"/>
      <c r="H67" s="288"/>
    </row>
    <row r="68" spans="1:8" ht="15.75" customHeight="1">
      <c r="A68" s="308" t="s">
        <v>488</v>
      </c>
      <c r="B68" s="406" t="s">
        <v>489</v>
      </c>
      <c r="C68" s="324" t="s">
        <v>9</v>
      </c>
      <c r="D68" s="306">
        <v>50</v>
      </c>
      <c r="E68" s="107">
        <v>0</v>
      </c>
      <c r="F68" s="402">
        <f>ROUND(D68*E68,2)</f>
        <v>0</v>
      </c>
      <c r="G68" s="288">
        <f>F68</f>
        <v>0</v>
      </c>
      <c r="H68" s="288">
        <f>H181</f>
        <v>0</v>
      </c>
    </row>
    <row r="69" spans="1:8">
      <c r="A69" s="308"/>
      <c r="B69" s="406"/>
      <c r="C69" s="324"/>
      <c r="D69" s="306"/>
      <c r="E69" s="107"/>
      <c r="F69" s="402"/>
      <c r="G69" s="288"/>
      <c r="H69" s="288"/>
    </row>
    <row r="70" spans="1:8" ht="39.6">
      <c r="A70" s="308" t="s">
        <v>490</v>
      </c>
      <c r="B70" s="406" t="s">
        <v>491</v>
      </c>
      <c r="C70" s="324" t="s">
        <v>9</v>
      </c>
      <c r="D70" s="306">
        <v>15</v>
      </c>
      <c r="E70" s="107">
        <v>0</v>
      </c>
      <c r="F70" s="402">
        <f>ROUND(D70*E70,2)</f>
        <v>0</v>
      </c>
      <c r="G70" s="288">
        <f>F70</f>
        <v>0</v>
      </c>
      <c r="H70" s="288">
        <f>H183</f>
        <v>0</v>
      </c>
    </row>
    <row r="71" spans="1:8">
      <c r="A71" s="308"/>
      <c r="B71" s="406"/>
      <c r="C71" s="324"/>
      <c r="D71" s="306"/>
      <c r="E71" s="107"/>
      <c r="F71" s="402">
        <f>ROUND(D71*E71,2)</f>
        <v>0</v>
      </c>
      <c r="G71" s="288"/>
      <c r="H71" s="288"/>
    </row>
    <row r="72" spans="1:8">
      <c r="A72" s="308" t="s">
        <v>492</v>
      </c>
      <c r="B72" s="406" t="s">
        <v>493</v>
      </c>
      <c r="C72" s="324" t="s">
        <v>6</v>
      </c>
      <c r="D72" s="306">
        <v>45</v>
      </c>
      <c r="E72" s="107">
        <v>0</v>
      </c>
      <c r="F72" s="402">
        <f>ROUND(D72*E72,2)</f>
        <v>0</v>
      </c>
      <c r="G72" s="288">
        <f>F72</f>
        <v>0</v>
      </c>
      <c r="H72" s="288">
        <f>H185</f>
        <v>0</v>
      </c>
    </row>
    <row r="73" spans="1:8">
      <c r="A73" s="308"/>
      <c r="B73" s="406"/>
      <c r="C73" s="324"/>
      <c r="D73" s="306"/>
      <c r="E73" s="107"/>
      <c r="F73" s="402"/>
      <c r="G73" s="288"/>
      <c r="H73" s="288"/>
    </row>
    <row r="74" spans="1:8" ht="53.25" customHeight="1">
      <c r="A74" s="308" t="s">
        <v>494</v>
      </c>
      <c r="B74" s="327" t="s">
        <v>495</v>
      </c>
      <c r="C74" s="324" t="s">
        <v>6</v>
      </c>
      <c r="D74" s="306">
        <v>45</v>
      </c>
      <c r="E74" s="107">
        <v>0</v>
      </c>
      <c r="F74" s="402">
        <f t="shared" ref="F74:F80" si="1">ROUND(D74*E74,2)</f>
        <v>0</v>
      </c>
      <c r="G74" s="288">
        <f>F74</f>
        <v>0</v>
      </c>
      <c r="H74" s="288">
        <f>H187</f>
        <v>0</v>
      </c>
    </row>
    <row r="75" spans="1:8">
      <c r="A75" s="308"/>
      <c r="B75" s="406"/>
      <c r="C75" s="324"/>
      <c r="D75" s="306"/>
      <c r="E75" s="107"/>
      <c r="F75" s="402">
        <f t="shared" si="1"/>
        <v>0</v>
      </c>
      <c r="G75" s="288"/>
      <c r="H75" s="288"/>
    </row>
    <row r="76" spans="1:8" ht="39.6">
      <c r="A76" s="308" t="s">
        <v>496</v>
      </c>
      <c r="B76" s="407" t="s">
        <v>497</v>
      </c>
      <c r="C76" s="324" t="s">
        <v>9</v>
      </c>
      <c r="D76" s="306">
        <v>18</v>
      </c>
      <c r="E76" s="107">
        <v>0</v>
      </c>
      <c r="F76" s="402">
        <f t="shared" si="1"/>
        <v>0</v>
      </c>
      <c r="G76" s="288">
        <f>F76</f>
        <v>0</v>
      </c>
      <c r="H76" s="288">
        <f>H189</f>
        <v>0</v>
      </c>
    </row>
    <row r="77" spans="1:8">
      <c r="A77" s="308"/>
      <c r="B77" s="406"/>
      <c r="C77" s="324"/>
      <c r="D77" s="306"/>
      <c r="E77" s="107"/>
      <c r="F77" s="402">
        <f t="shared" si="1"/>
        <v>0</v>
      </c>
      <c r="G77" s="288"/>
      <c r="H77" s="288"/>
    </row>
    <row r="78" spans="1:8" ht="28.5" customHeight="1">
      <c r="A78" s="308" t="s">
        <v>498</v>
      </c>
      <c r="B78" s="406" t="s">
        <v>499</v>
      </c>
      <c r="C78" s="324" t="s">
        <v>9</v>
      </c>
      <c r="D78" s="306">
        <v>32</v>
      </c>
      <c r="E78" s="107">
        <v>0</v>
      </c>
      <c r="F78" s="402">
        <f t="shared" si="1"/>
        <v>0</v>
      </c>
      <c r="G78" s="288">
        <f>F78</f>
        <v>0</v>
      </c>
      <c r="H78" s="288">
        <f>H191</f>
        <v>0</v>
      </c>
    </row>
    <row r="79" spans="1:8">
      <c r="A79" s="308"/>
      <c r="B79" s="406"/>
      <c r="C79" s="324"/>
      <c r="D79" s="306"/>
      <c r="E79" s="107"/>
      <c r="F79" s="402">
        <f t="shared" si="1"/>
        <v>0</v>
      </c>
      <c r="G79" s="288"/>
      <c r="H79" s="288"/>
    </row>
    <row r="80" spans="1:8" ht="26.4">
      <c r="A80" s="308" t="s">
        <v>500</v>
      </c>
      <c r="B80" s="406" t="s">
        <v>501</v>
      </c>
      <c r="C80" s="324" t="s">
        <v>478</v>
      </c>
      <c r="D80" s="306">
        <v>1</v>
      </c>
      <c r="E80" s="107">
        <v>0</v>
      </c>
      <c r="F80" s="402">
        <f t="shared" si="1"/>
        <v>0</v>
      </c>
      <c r="G80" s="288">
        <f>F80</f>
        <v>0</v>
      </c>
      <c r="H80" s="288">
        <f>H193</f>
        <v>0</v>
      </c>
    </row>
    <row r="81" spans="1:8">
      <c r="A81" s="329"/>
      <c r="B81" s="406"/>
      <c r="C81" s="324"/>
      <c r="D81" s="306"/>
      <c r="E81" s="107"/>
      <c r="F81" s="402"/>
      <c r="G81" s="288"/>
      <c r="H81" s="288"/>
    </row>
    <row r="82" spans="1:8" ht="26.4">
      <c r="A82" s="308" t="s">
        <v>502</v>
      </c>
      <c r="B82" s="308" t="s">
        <v>613</v>
      </c>
      <c r="C82" s="209" t="s">
        <v>6</v>
      </c>
      <c r="D82" s="306">
        <v>95</v>
      </c>
      <c r="E82" s="107">
        <v>0</v>
      </c>
      <c r="F82" s="402">
        <f>ROUND(D82*E82,2)</f>
        <v>0</v>
      </c>
      <c r="G82" s="288">
        <f>F82</f>
        <v>0</v>
      </c>
      <c r="H82" s="288">
        <v>0</v>
      </c>
    </row>
    <row r="83" spans="1:8">
      <c r="A83" s="346"/>
      <c r="B83" s="406"/>
      <c r="C83" s="324"/>
      <c r="D83" s="306"/>
      <c r="E83" s="107"/>
      <c r="F83" s="402"/>
      <c r="G83" s="288"/>
      <c r="H83" s="288"/>
    </row>
    <row r="84" spans="1:8" ht="26.4">
      <c r="A84" s="308" t="s">
        <v>503</v>
      </c>
      <c r="B84" s="308" t="s">
        <v>614</v>
      </c>
      <c r="C84" s="324" t="s">
        <v>9</v>
      </c>
      <c r="D84" s="306">
        <v>12.5</v>
      </c>
      <c r="E84" s="107">
        <v>0</v>
      </c>
      <c r="F84" s="402">
        <f>ROUND(D84*E84,2)</f>
        <v>0</v>
      </c>
      <c r="G84" s="288">
        <f>F84</f>
        <v>0</v>
      </c>
      <c r="H84" s="288">
        <f>H138</f>
        <v>0</v>
      </c>
    </row>
    <row r="85" spans="1:8">
      <c r="A85" s="346"/>
      <c r="B85" s="406"/>
      <c r="C85" s="324"/>
      <c r="D85" s="306"/>
      <c r="E85" s="107"/>
      <c r="F85" s="402"/>
      <c r="G85" s="288"/>
      <c r="H85" s="288"/>
    </row>
    <row r="86" spans="1:8" ht="29.25" customHeight="1">
      <c r="A86" s="308" t="s">
        <v>504</v>
      </c>
      <c r="B86" s="308" t="s">
        <v>615</v>
      </c>
      <c r="C86" s="324" t="s">
        <v>9</v>
      </c>
      <c r="D86" s="306">
        <v>21.5</v>
      </c>
      <c r="E86" s="107">
        <v>0</v>
      </c>
      <c r="F86" s="402">
        <f>ROUND(D86*E86,2)</f>
        <v>0</v>
      </c>
      <c r="G86" s="288">
        <f>F86</f>
        <v>0</v>
      </c>
      <c r="H86" s="288">
        <f>H142</f>
        <v>0</v>
      </c>
    </row>
    <row r="87" spans="1:8">
      <c r="A87" s="346"/>
      <c r="B87" s="308"/>
      <c r="D87" s="306"/>
      <c r="E87" s="107"/>
      <c r="F87" s="402">
        <f>ROUND(D87*E87,2)</f>
        <v>0</v>
      </c>
      <c r="G87" s="288"/>
      <c r="H87" s="288"/>
    </row>
    <row r="88" spans="1:8" ht="39.6">
      <c r="A88" s="308" t="s">
        <v>505</v>
      </c>
      <c r="B88" s="308" t="s">
        <v>616</v>
      </c>
      <c r="C88" s="324" t="s">
        <v>6</v>
      </c>
      <c r="D88" s="306">
        <v>38.5</v>
      </c>
      <c r="E88" s="107">
        <v>0</v>
      </c>
      <c r="F88" s="402">
        <f>ROUND(D88*E88,2)</f>
        <v>0</v>
      </c>
      <c r="G88" s="288">
        <f>F88</f>
        <v>0</v>
      </c>
      <c r="H88" s="288">
        <f>H144</f>
        <v>0</v>
      </c>
    </row>
    <row r="89" spans="1:8">
      <c r="A89" s="346"/>
      <c r="B89" s="308"/>
      <c r="D89" s="306"/>
      <c r="E89" s="107"/>
      <c r="F89" s="402"/>
      <c r="G89" s="288"/>
      <c r="H89" s="288"/>
    </row>
    <row r="90" spans="1:8" ht="26.4">
      <c r="A90" s="308" t="s">
        <v>506</v>
      </c>
      <c r="B90" s="308" t="s">
        <v>508</v>
      </c>
      <c r="C90" s="209" t="s">
        <v>5</v>
      </c>
      <c r="D90" s="306">
        <v>21.24</v>
      </c>
      <c r="E90" s="107">
        <v>0</v>
      </c>
      <c r="F90" s="402">
        <f>ROUND(D90*E90,2)</f>
        <v>0</v>
      </c>
      <c r="G90" s="288">
        <f>F90</f>
        <v>0</v>
      </c>
      <c r="H90" s="288">
        <f>H146</f>
        <v>0</v>
      </c>
    </row>
    <row r="91" spans="1:8">
      <c r="A91" s="346"/>
      <c r="B91" s="308"/>
      <c r="D91" s="306"/>
      <c r="E91" s="107"/>
      <c r="F91" s="402"/>
      <c r="G91" s="288"/>
      <c r="H91" s="288"/>
    </row>
    <row r="92" spans="1:8" ht="39.6">
      <c r="A92" s="308" t="s">
        <v>507</v>
      </c>
      <c r="B92" s="406" t="s">
        <v>509</v>
      </c>
      <c r="C92" s="209" t="s">
        <v>224</v>
      </c>
      <c r="D92" s="306">
        <v>4222.43</v>
      </c>
      <c r="E92" s="107">
        <v>0</v>
      </c>
      <c r="F92" s="402">
        <f>ROUND(D92*E92,2)</f>
        <v>0</v>
      </c>
      <c r="G92" s="288">
        <f>F92</f>
        <v>0</v>
      </c>
      <c r="H92" s="288">
        <f>H148</f>
        <v>0</v>
      </c>
    </row>
    <row r="93" spans="1:8">
      <c r="A93" s="308"/>
      <c r="B93" s="406"/>
      <c r="D93" s="306"/>
      <c r="E93" s="107"/>
      <c r="F93" s="402"/>
      <c r="G93" s="288"/>
      <c r="H93" s="288"/>
    </row>
    <row r="94" spans="1:8" ht="26.4">
      <c r="A94" s="308" t="s">
        <v>617</v>
      </c>
      <c r="B94" s="308" t="s">
        <v>618</v>
      </c>
      <c r="C94" s="324" t="s">
        <v>6</v>
      </c>
      <c r="D94" s="306">
        <v>38.5</v>
      </c>
      <c r="E94" s="107">
        <v>0</v>
      </c>
      <c r="F94" s="402">
        <f>ROUND(D94*E94,2)</f>
        <v>0</v>
      </c>
      <c r="G94" s="288">
        <f>F94</f>
        <v>0</v>
      </c>
      <c r="H94" s="288">
        <f>H150</f>
        <v>0</v>
      </c>
    </row>
    <row r="95" spans="1:8">
      <c r="A95" s="329"/>
      <c r="B95" s="308"/>
      <c r="D95" s="306"/>
      <c r="E95" s="306"/>
      <c r="F95" s="402"/>
      <c r="G95" s="288"/>
      <c r="H95" s="288"/>
    </row>
    <row r="96" spans="1:8" ht="13.8" thickBot="1">
      <c r="A96" s="308"/>
      <c r="B96" s="308"/>
      <c r="C96" s="324"/>
      <c r="D96" s="306"/>
      <c r="E96" s="306"/>
      <c r="F96" s="402"/>
      <c r="G96" s="288"/>
      <c r="H96" s="288"/>
    </row>
    <row r="97" spans="1:8" ht="13.8" thickBot="1">
      <c r="A97" s="334"/>
      <c r="B97" s="335" t="s">
        <v>510</v>
      </c>
      <c r="C97" s="336"/>
      <c r="D97" s="319"/>
      <c r="E97" s="319"/>
      <c r="F97" s="320">
        <f>SUM(F60:F96)</f>
        <v>0</v>
      </c>
      <c r="G97" s="288">
        <f>F97</f>
        <v>0</v>
      </c>
      <c r="H97" s="288">
        <f>H214</f>
        <v>0</v>
      </c>
    </row>
    <row r="98" spans="1:8">
      <c r="A98" s="308"/>
      <c r="B98" s="305"/>
      <c r="C98" s="324"/>
      <c r="D98" s="306"/>
      <c r="E98" s="306"/>
      <c r="F98" s="408"/>
      <c r="G98" s="232"/>
      <c r="H98" s="232"/>
    </row>
    <row r="99" spans="1:8">
      <c r="A99" s="308"/>
      <c r="B99" s="305"/>
      <c r="C99" s="324"/>
      <c r="D99" s="306"/>
      <c r="E99" s="306"/>
      <c r="F99" s="408"/>
      <c r="G99" s="232"/>
      <c r="H99" s="232"/>
    </row>
    <row r="100" spans="1:8">
      <c r="A100" s="308"/>
      <c r="B100" s="305"/>
      <c r="C100" s="324"/>
      <c r="D100" s="306"/>
      <c r="E100" s="306"/>
      <c r="F100" s="408"/>
      <c r="G100" s="232"/>
      <c r="H100" s="232"/>
    </row>
    <row r="101" spans="1:8">
      <c r="A101" s="308"/>
      <c r="B101" s="305"/>
      <c r="C101" s="324"/>
      <c r="D101" s="306"/>
      <c r="E101" s="306"/>
      <c r="F101" s="408"/>
      <c r="G101" s="232"/>
      <c r="H101" s="232"/>
    </row>
    <row r="102" spans="1:8">
      <c r="A102" s="308"/>
      <c r="B102" s="305"/>
      <c r="C102" s="324"/>
      <c r="D102" s="306"/>
      <c r="E102" s="306"/>
      <c r="F102" s="408"/>
      <c r="G102" s="232"/>
      <c r="H102" s="232"/>
    </row>
    <row r="103" spans="1:8">
      <c r="A103" s="308"/>
      <c r="B103" s="305"/>
      <c r="C103" s="324"/>
      <c r="D103" s="306"/>
      <c r="E103" s="306"/>
      <c r="F103" s="408"/>
      <c r="G103" s="232"/>
      <c r="H103" s="232"/>
    </row>
    <row r="104" spans="1:8">
      <c r="A104" s="308"/>
      <c r="B104" s="305"/>
      <c r="C104" s="324"/>
      <c r="D104" s="306"/>
      <c r="E104" s="306"/>
      <c r="F104" s="408"/>
      <c r="G104" s="232"/>
      <c r="H104" s="232"/>
    </row>
    <row r="105" spans="1:8">
      <c r="A105" s="308"/>
      <c r="B105" s="305"/>
      <c r="C105" s="324"/>
      <c r="D105" s="306"/>
      <c r="E105" s="306"/>
      <c r="F105" s="408"/>
      <c r="G105" s="232"/>
      <c r="H105" s="232"/>
    </row>
    <row r="106" spans="1:8">
      <c r="A106" s="308"/>
      <c r="B106" s="305"/>
      <c r="C106" s="324"/>
      <c r="D106" s="306"/>
      <c r="E106" s="306"/>
      <c r="F106" s="408"/>
      <c r="G106" s="232"/>
      <c r="H106" s="232"/>
    </row>
    <row r="107" spans="1:8">
      <c r="A107" s="308"/>
      <c r="B107" s="305"/>
      <c r="C107" s="324"/>
      <c r="D107" s="306"/>
      <c r="E107" s="306"/>
      <c r="F107" s="408"/>
      <c r="G107" s="232"/>
      <c r="H107" s="232"/>
    </row>
    <row r="108" spans="1:8">
      <c r="A108" s="308"/>
      <c r="B108" s="305"/>
      <c r="C108" s="324"/>
      <c r="D108" s="306"/>
      <c r="E108" s="306"/>
      <c r="F108" s="408"/>
      <c r="G108" s="232"/>
      <c r="H108" s="232"/>
    </row>
    <row r="109" spans="1:8">
      <c r="A109" s="308"/>
      <c r="B109" s="305"/>
      <c r="C109" s="324"/>
      <c r="D109" s="306"/>
      <c r="E109" s="306"/>
      <c r="F109" s="408"/>
      <c r="G109" s="232"/>
      <c r="H109" s="232"/>
    </row>
    <row r="110" spans="1:8">
      <c r="A110" s="308"/>
      <c r="B110" s="305"/>
      <c r="C110" s="324"/>
      <c r="D110" s="306"/>
      <c r="E110" s="306"/>
      <c r="F110" s="408"/>
      <c r="G110" s="232"/>
      <c r="H110" s="232"/>
    </row>
    <row r="111" spans="1:8">
      <c r="A111" s="308"/>
      <c r="B111" s="305"/>
      <c r="C111" s="324"/>
      <c r="D111" s="306"/>
      <c r="E111" s="306"/>
      <c r="F111" s="408"/>
      <c r="G111" s="232"/>
      <c r="H111" s="232"/>
    </row>
    <row r="112" spans="1:8">
      <c r="A112" s="308"/>
      <c r="B112" s="305"/>
      <c r="C112" s="324"/>
      <c r="D112" s="306"/>
      <c r="E112" s="306"/>
      <c r="F112" s="408"/>
      <c r="G112" s="232"/>
      <c r="H112" s="232"/>
    </row>
    <row r="113" spans="1:8">
      <c r="A113" s="308"/>
      <c r="B113" s="305"/>
      <c r="C113" s="324"/>
      <c r="D113" s="306"/>
      <c r="E113" s="306"/>
      <c r="F113" s="408"/>
      <c r="G113" s="232"/>
      <c r="H113" s="232"/>
    </row>
    <row r="114" spans="1:8">
      <c r="A114" s="308"/>
      <c r="B114" s="305"/>
      <c r="C114" s="324"/>
      <c r="D114" s="306"/>
      <c r="E114" s="306"/>
      <c r="F114" s="408"/>
      <c r="G114" s="232"/>
      <c r="H114" s="232"/>
    </row>
    <row r="115" spans="1:8">
      <c r="A115" s="308"/>
      <c r="B115" s="305"/>
      <c r="C115" s="324"/>
      <c r="D115" s="306"/>
      <c r="E115" s="306"/>
      <c r="F115" s="408"/>
      <c r="G115" s="232"/>
      <c r="H115" s="232"/>
    </row>
    <row r="116" spans="1:8">
      <c r="A116" s="308"/>
      <c r="B116" s="305"/>
      <c r="C116" s="324"/>
      <c r="D116" s="306"/>
      <c r="E116" s="306"/>
      <c r="F116" s="408"/>
      <c r="G116" s="232"/>
      <c r="H116" s="232"/>
    </row>
    <row r="117" spans="1:8">
      <c r="A117" s="308"/>
      <c r="B117" s="305"/>
      <c r="C117" s="324"/>
      <c r="D117" s="306"/>
      <c r="E117" s="306"/>
      <c r="F117" s="408"/>
      <c r="G117" s="232"/>
      <c r="H117" s="232"/>
    </row>
    <row r="118" spans="1:8">
      <c r="A118" s="308"/>
      <c r="B118" s="305"/>
      <c r="C118" s="324"/>
      <c r="D118" s="306"/>
      <c r="E118" s="306"/>
      <c r="F118" s="408"/>
      <c r="G118" s="232"/>
      <c r="H118" s="232"/>
    </row>
    <row r="119" spans="1:8">
      <c r="A119" s="308"/>
      <c r="B119" s="305"/>
      <c r="C119" s="324"/>
      <c r="D119" s="306"/>
      <c r="E119" s="306"/>
      <c r="F119" s="408"/>
      <c r="G119" s="232"/>
      <c r="H119" s="232"/>
    </row>
    <row r="120" spans="1:8">
      <c r="A120" s="308"/>
      <c r="B120" s="305"/>
      <c r="C120" s="324"/>
      <c r="D120" s="306"/>
      <c r="E120" s="306"/>
      <c r="F120" s="408"/>
      <c r="G120" s="232"/>
      <c r="H120" s="232"/>
    </row>
    <row r="121" spans="1:8">
      <c r="A121" s="308"/>
      <c r="B121" s="305"/>
      <c r="C121" s="324"/>
      <c r="D121" s="306"/>
      <c r="E121" s="306"/>
      <c r="F121" s="408"/>
      <c r="G121" s="232"/>
      <c r="H121" s="232"/>
    </row>
    <row r="122" spans="1:8">
      <c r="A122" s="308"/>
      <c r="B122" s="305"/>
      <c r="C122" s="324"/>
      <c r="D122" s="306"/>
      <c r="E122" s="306"/>
      <c r="F122" s="408"/>
      <c r="G122" s="232"/>
      <c r="H122" s="232"/>
    </row>
    <row r="123" spans="1:8">
      <c r="A123" s="308"/>
      <c r="B123" s="305"/>
      <c r="C123" s="324"/>
      <c r="D123" s="306"/>
      <c r="E123" s="306"/>
      <c r="F123" s="408"/>
    </row>
    <row r="124" spans="1:8">
      <c r="A124" s="308"/>
      <c r="B124" s="305"/>
      <c r="C124" s="324"/>
      <c r="D124" s="306"/>
      <c r="E124" s="306"/>
      <c r="F124" s="408"/>
    </row>
    <row r="126" spans="1:8">
      <c r="A126" s="304" t="s">
        <v>463</v>
      </c>
      <c r="B126" s="305" t="s">
        <v>511</v>
      </c>
      <c r="D126" s="306"/>
      <c r="E126" s="306"/>
      <c r="F126" s="402"/>
    </row>
    <row r="127" spans="1:8">
      <c r="A127" s="308"/>
      <c r="B127" s="308"/>
      <c r="D127" s="306"/>
      <c r="E127" s="306"/>
      <c r="F127" s="402"/>
    </row>
    <row r="128" spans="1:8" ht="26.4">
      <c r="A128" s="310"/>
      <c r="B128" s="310"/>
      <c r="C128" s="403" t="s">
        <v>472</v>
      </c>
      <c r="D128" s="404" t="s">
        <v>1</v>
      </c>
      <c r="E128" s="404" t="s">
        <v>473</v>
      </c>
      <c r="F128" s="404" t="s">
        <v>474</v>
      </c>
    </row>
    <row r="129" spans="1:8">
      <c r="A129" s="308"/>
      <c r="B129" s="308"/>
      <c r="D129" s="306"/>
      <c r="E129" s="306"/>
      <c r="F129" s="402"/>
    </row>
    <row r="130" spans="1:8" ht="269.25" customHeight="1">
      <c r="A130" s="308">
        <v>1</v>
      </c>
      <c r="B130" s="308" t="s">
        <v>619</v>
      </c>
      <c r="D130" s="306"/>
      <c r="E130" s="306"/>
      <c r="F130" s="402">
        <f>ROUND(D130*E130,2)</f>
        <v>0</v>
      </c>
    </row>
    <row r="131" spans="1:8">
      <c r="A131" s="308"/>
      <c r="B131" s="308"/>
      <c r="D131" s="306"/>
      <c r="E131" s="306"/>
      <c r="F131" s="402">
        <f>ROUND(D131*E131,2)</f>
        <v>0</v>
      </c>
    </row>
    <row r="132" spans="1:8">
      <c r="A132" s="308" t="s">
        <v>512</v>
      </c>
      <c r="B132" s="308" t="s">
        <v>620</v>
      </c>
      <c r="C132" s="209" t="s">
        <v>3</v>
      </c>
      <c r="D132" s="306">
        <v>4</v>
      </c>
      <c r="E132" s="107">
        <v>0</v>
      </c>
      <c r="F132" s="402">
        <f>ROUND(D132*E132,2)</f>
        <v>0</v>
      </c>
      <c r="G132" s="288">
        <f>F132</f>
        <v>0</v>
      </c>
      <c r="H132" s="288">
        <f>H232</f>
        <v>0</v>
      </c>
    </row>
    <row r="133" spans="1:8" ht="13.8" thickBot="1">
      <c r="A133" s="308"/>
      <c r="B133" s="308"/>
      <c r="D133" s="306"/>
      <c r="E133" s="306"/>
      <c r="F133" s="402">
        <f>ROUND(D133*E133,2)</f>
        <v>0</v>
      </c>
      <c r="G133" s="288"/>
      <c r="H133" s="288"/>
    </row>
    <row r="134" spans="1:8" ht="13.8" thickBot="1">
      <c r="A134" s="334"/>
      <c r="B134" s="409" t="s">
        <v>513</v>
      </c>
      <c r="C134" s="405"/>
      <c r="D134" s="319"/>
      <c r="E134" s="319"/>
      <c r="F134" s="320">
        <f>SUM(F130:F133)</f>
        <v>0</v>
      </c>
      <c r="G134" s="288">
        <f>F134</f>
        <v>0</v>
      </c>
      <c r="H134" s="288">
        <f>H240</f>
        <v>0</v>
      </c>
    </row>
    <row r="135" spans="1:8">
      <c r="A135" s="308"/>
      <c r="B135" s="304"/>
      <c r="D135" s="306"/>
      <c r="E135" s="306"/>
      <c r="F135" s="408"/>
      <c r="G135" s="232"/>
      <c r="H135" s="232"/>
    </row>
    <row r="136" spans="1:8">
      <c r="A136" s="308"/>
      <c r="B136" s="304"/>
      <c r="D136" s="306"/>
      <c r="E136" s="306"/>
      <c r="F136" s="408"/>
      <c r="G136" s="232"/>
      <c r="H136" s="232"/>
    </row>
    <row r="137" spans="1:8">
      <c r="A137" s="308"/>
      <c r="B137" s="304"/>
      <c r="D137" s="306"/>
      <c r="E137" s="306"/>
      <c r="F137" s="408"/>
      <c r="G137" s="232"/>
      <c r="H137" s="232"/>
    </row>
    <row r="138" spans="1:8">
      <c r="A138" s="308"/>
      <c r="B138" s="304"/>
      <c r="D138" s="306"/>
      <c r="E138" s="306"/>
      <c r="F138" s="408"/>
      <c r="G138" s="232"/>
      <c r="H138" s="232"/>
    </row>
    <row r="139" spans="1:8">
      <c r="A139" s="308"/>
      <c r="B139" s="304"/>
      <c r="D139" s="306"/>
      <c r="E139" s="306"/>
      <c r="F139" s="408"/>
      <c r="G139" s="232"/>
      <c r="H139" s="232"/>
    </row>
    <row r="140" spans="1:8">
      <c r="A140" s="308"/>
      <c r="B140" s="304"/>
      <c r="D140" s="306"/>
      <c r="E140" s="306"/>
      <c r="F140" s="408"/>
      <c r="G140" s="232"/>
      <c r="H140" s="232"/>
    </row>
    <row r="141" spans="1:8">
      <c r="B141" s="349"/>
    </row>
    <row r="142" spans="1:8">
      <c r="B142" s="349"/>
    </row>
    <row r="143" spans="1:8" ht="20.25" customHeight="1">
      <c r="A143" s="304" t="s">
        <v>465</v>
      </c>
      <c r="B143" s="304" t="s">
        <v>466</v>
      </c>
      <c r="D143" s="306"/>
      <c r="E143" s="306"/>
      <c r="F143" s="402"/>
    </row>
    <row r="144" spans="1:8">
      <c r="A144" s="308"/>
      <c r="B144" s="346"/>
      <c r="D144" s="306"/>
      <c r="E144" s="306"/>
      <c r="F144" s="402"/>
    </row>
    <row r="145" spans="1:8" ht="26.4">
      <c r="A145" s="308"/>
      <c r="B145" s="346"/>
      <c r="C145" s="322" t="s">
        <v>472</v>
      </c>
      <c r="D145" s="210" t="s">
        <v>1</v>
      </c>
      <c r="E145" s="210" t="s">
        <v>473</v>
      </c>
      <c r="F145" s="210" t="s">
        <v>474</v>
      </c>
    </row>
    <row r="146" spans="1:8">
      <c r="A146" s="308"/>
      <c r="B146" s="346"/>
      <c r="C146" s="324"/>
      <c r="D146" s="306"/>
      <c r="E146" s="306"/>
      <c r="F146" s="402"/>
    </row>
    <row r="147" spans="1:8">
      <c r="A147" s="308">
        <v>1</v>
      </c>
      <c r="B147" s="346" t="s">
        <v>514</v>
      </c>
      <c r="C147" s="324" t="s">
        <v>478</v>
      </c>
      <c r="D147" s="306">
        <v>1</v>
      </c>
      <c r="E147" s="107">
        <v>0</v>
      </c>
      <c r="F147" s="402">
        <f>ROUND(D147*E147,2)</f>
        <v>0</v>
      </c>
      <c r="G147" s="288">
        <f>F147</f>
        <v>0</v>
      </c>
      <c r="H147" s="288">
        <f>H251</f>
        <v>0</v>
      </c>
    </row>
    <row r="148" spans="1:8">
      <c r="A148" s="308"/>
      <c r="B148" s="346"/>
      <c r="C148" s="324"/>
      <c r="D148" s="306"/>
      <c r="E148" s="107"/>
      <c r="F148" s="402">
        <f>ROUND(D148*E148,2)</f>
        <v>0</v>
      </c>
      <c r="G148" s="288"/>
      <c r="H148" s="288"/>
    </row>
    <row r="149" spans="1:8">
      <c r="A149" s="308">
        <v>2</v>
      </c>
      <c r="B149" s="346" t="s">
        <v>515</v>
      </c>
      <c r="C149" s="324" t="s">
        <v>478</v>
      </c>
      <c r="D149" s="306">
        <v>1</v>
      </c>
      <c r="E149" s="107">
        <v>0</v>
      </c>
      <c r="F149" s="402">
        <f>ROUND(D149*E149,2)</f>
        <v>0</v>
      </c>
      <c r="G149" s="288">
        <f>F149</f>
        <v>0</v>
      </c>
      <c r="H149" s="288">
        <f>H253</f>
        <v>0</v>
      </c>
    </row>
    <row r="150" spans="1:8" ht="13.8" thickBot="1">
      <c r="A150" s="308"/>
      <c r="B150" s="346"/>
      <c r="D150" s="306"/>
      <c r="E150" s="306"/>
      <c r="F150" s="402">
        <f>ROUND(D150*E150,2)</f>
        <v>0</v>
      </c>
      <c r="G150" s="288"/>
      <c r="H150" s="288"/>
    </row>
    <row r="151" spans="1:8" ht="13.8" thickBot="1">
      <c r="A151" s="334"/>
      <c r="B151" s="409" t="s">
        <v>516</v>
      </c>
      <c r="C151" s="336"/>
      <c r="D151" s="319"/>
      <c r="E151" s="319"/>
      <c r="F151" s="320">
        <f>SUM(F147:F150)</f>
        <v>0</v>
      </c>
      <c r="G151" s="288">
        <f>F151</f>
        <v>0</v>
      </c>
      <c r="H151" s="288">
        <f>H258</f>
        <v>0</v>
      </c>
    </row>
  </sheetData>
  <sheetProtection algorithmName="SHA-512" hashValue="KOCJwUmu0Zzt69Fh5O2Um4RfXf9okyw062c2okC0fIhZ35CrfGGQ6pQv7/IA9zMXuebWRLxAr+ezasRRoOO4aA==" saltValue="yFyrdjizvR5RW2OigC/YBA==" spinCount="100000" sheet="1" objects="1" scenarios="1"/>
  <mergeCells count="8">
    <mergeCell ref="C16:D16"/>
    <mergeCell ref="C18:D18"/>
    <mergeCell ref="C5:D5"/>
    <mergeCell ref="C7:D7"/>
    <mergeCell ref="C9:D9"/>
    <mergeCell ref="C11:D11"/>
    <mergeCell ref="C13:D13"/>
    <mergeCell ref="C15:D15"/>
  </mergeCells>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6351C-9721-4D88-BF35-43EBA3839AD7}">
  <dimension ref="A2:R550"/>
  <sheetViews>
    <sheetView topLeftCell="A310" workbookViewId="0">
      <selection activeCell="I331" sqref="I331"/>
    </sheetView>
  </sheetViews>
  <sheetFormatPr defaultColWidth="9.109375" defaultRowHeight="13.2"/>
  <cols>
    <col min="1" max="1" width="5.44140625" style="191" customWidth="1"/>
    <col min="2" max="2" width="8.88671875" style="191" customWidth="1"/>
    <col min="3" max="3" width="60.44140625" style="191" customWidth="1"/>
    <col min="4" max="4" width="5.88671875" style="191" customWidth="1"/>
    <col min="5" max="5" width="6.109375" style="193" customWidth="1"/>
    <col min="6" max="6" width="13.33203125" style="154" customWidth="1"/>
    <col min="7" max="7" width="11.44140625" style="154" customWidth="1"/>
    <col min="8" max="8" width="11.44140625" style="61" customWidth="1"/>
    <col min="9" max="9" width="10.5546875" style="61" customWidth="1"/>
    <col min="10" max="10" width="9.109375" style="191"/>
    <col min="11" max="11" width="9.33203125" style="60" customWidth="1"/>
    <col min="12" max="12" width="9.109375" style="67"/>
    <col min="13" max="16384" width="9.109375" style="191"/>
  </cols>
  <sheetData>
    <row r="2" spans="1:14" ht="21">
      <c r="A2" s="442" t="s">
        <v>623</v>
      </c>
      <c r="B2" s="442"/>
      <c r="C2" s="442"/>
      <c r="D2" s="442"/>
      <c r="E2" s="442"/>
      <c r="F2" s="442"/>
      <c r="G2" s="442"/>
      <c r="H2" s="442"/>
      <c r="I2" s="442"/>
    </row>
    <row r="3" spans="1:14" ht="21">
      <c r="A3" s="442" t="s">
        <v>201</v>
      </c>
      <c r="B3" s="442"/>
      <c r="C3" s="442"/>
      <c r="D3" s="442"/>
      <c r="E3" s="442"/>
      <c r="F3" s="442"/>
      <c r="G3" s="442"/>
      <c r="H3" s="442"/>
      <c r="I3" s="442"/>
    </row>
    <row r="4" spans="1:14" ht="21">
      <c r="A4" s="443" t="s">
        <v>624</v>
      </c>
      <c r="B4" s="443"/>
      <c r="C4" s="443"/>
      <c r="D4" s="443"/>
      <c r="E4" s="443"/>
      <c r="F4" s="443"/>
      <c r="G4" s="443"/>
      <c r="H4" s="443"/>
      <c r="I4" s="443"/>
      <c r="L4" s="444" t="s">
        <v>243</v>
      </c>
      <c r="M4" s="444"/>
      <c r="N4" s="444"/>
    </row>
    <row r="5" spans="1:14" ht="21">
      <c r="A5" s="442" t="s">
        <v>625</v>
      </c>
      <c r="B5" s="442"/>
      <c r="C5" s="442"/>
      <c r="D5" s="442"/>
      <c r="E5" s="442"/>
      <c r="F5" s="442"/>
      <c r="G5" s="442"/>
      <c r="H5" s="442"/>
      <c r="I5" s="442"/>
      <c r="K5" s="191" t="s">
        <v>627</v>
      </c>
      <c r="L5" s="191"/>
    </row>
    <row r="6" spans="1:14" ht="15.6">
      <c r="A6" s="11"/>
      <c r="B6" s="11"/>
    </row>
    <row r="7" spans="1:14" ht="15.6">
      <c r="A7" s="11"/>
      <c r="B7" s="11"/>
    </row>
    <row r="8" spans="1:14" ht="26.4">
      <c r="A8" s="2"/>
      <c r="B8" s="2"/>
      <c r="G8" s="22" t="s">
        <v>2</v>
      </c>
      <c r="H8" s="62" t="s">
        <v>241</v>
      </c>
      <c r="I8" s="62" t="s">
        <v>280</v>
      </c>
    </row>
    <row r="9" spans="1:14">
      <c r="A9" s="2"/>
      <c r="B9" s="2"/>
      <c r="G9" s="155"/>
    </row>
    <row r="10" spans="1:14">
      <c r="A10" s="2" t="s">
        <v>12</v>
      </c>
      <c r="B10" s="2"/>
      <c r="C10" s="6" t="s">
        <v>0</v>
      </c>
      <c r="G10" s="25">
        <f>G84</f>
        <v>20000</v>
      </c>
      <c r="H10" s="25">
        <f>H84</f>
        <v>20000</v>
      </c>
      <c r="I10" s="25">
        <f>I84</f>
        <v>0</v>
      </c>
    </row>
    <row r="11" spans="1:14">
      <c r="A11" s="2"/>
      <c r="B11" s="2"/>
      <c r="C11" s="6"/>
    </row>
    <row r="12" spans="1:14">
      <c r="A12" s="2" t="s">
        <v>13</v>
      </c>
      <c r="B12" s="2"/>
      <c r="C12" s="6" t="s">
        <v>8</v>
      </c>
      <c r="G12" s="25">
        <f>G114</f>
        <v>0</v>
      </c>
      <c r="H12" s="25">
        <f>H114</f>
        <v>0</v>
      </c>
      <c r="I12" s="25">
        <f>I114</f>
        <v>0</v>
      </c>
    </row>
    <row r="13" spans="1:14">
      <c r="A13" s="2"/>
      <c r="B13" s="2"/>
      <c r="C13" s="6"/>
    </row>
    <row r="14" spans="1:14">
      <c r="A14" s="7" t="s">
        <v>14</v>
      </c>
      <c r="B14" s="7"/>
      <c r="C14" s="5" t="s">
        <v>217</v>
      </c>
      <c r="G14" s="25">
        <f>G172</f>
        <v>0</v>
      </c>
      <c r="H14" s="25">
        <f>H172</f>
        <v>0</v>
      </c>
      <c r="I14" s="25">
        <f>I172</f>
        <v>0</v>
      </c>
    </row>
    <row r="15" spans="1:14">
      <c r="A15" s="7"/>
      <c r="B15" s="7"/>
      <c r="C15" s="5"/>
    </row>
    <row r="16" spans="1:14">
      <c r="A16" s="2" t="s">
        <v>15</v>
      </c>
      <c r="B16" s="2"/>
      <c r="C16" s="5" t="s">
        <v>158</v>
      </c>
      <c r="G16" s="25">
        <f>G256</f>
        <v>0</v>
      </c>
      <c r="H16" s="25">
        <f>H256</f>
        <v>0</v>
      </c>
      <c r="I16" s="25">
        <f>I256</f>
        <v>0</v>
      </c>
    </row>
    <row r="17" spans="1:9">
      <c r="A17" s="2"/>
      <c r="B17" s="2"/>
      <c r="C17" s="5"/>
    </row>
    <row r="18" spans="1:9">
      <c r="A18" s="7" t="s">
        <v>16</v>
      </c>
      <c r="B18" s="7"/>
      <c r="C18" s="5" t="s">
        <v>48</v>
      </c>
      <c r="D18" s="70"/>
      <c r="G18" s="25">
        <f>G323</f>
        <v>0</v>
      </c>
      <c r="H18" s="25">
        <f>H323</f>
        <v>0</v>
      </c>
      <c r="I18" s="25">
        <f>I323</f>
        <v>0</v>
      </c>
    </row>
    <row r="19" spans="1:9">
      <c r="A19" s="7"/>
      <c r="B19" s="7"/>
      <c r="C19" s="5"/>
    </row>
    <row r="20" spans="1:9">
      <c r="A20" s="2" t="s">
        <v>182</v>
      </c>
      <c r="B20" s="7"/>
      <c r="C20" s="5" t="s">
        <v>181</v>
      </c>
      <c r="G20" s="25">
        <f>G336</f>
        <v>2100</v>
      </c>
      <c r="H20" s="25">
        <f>H336</f>
        <v>2100</v>
      </c>
      <c r="I20" s="25">
        <f>I336</f>
        <v>0</v>
      </c>
    </row>
    <row r="21" spans="1:9">
      <c r="A21" s="7"/>
      <c r="B21" s="7"/>
      <c r="C21" s="8"/>
    </row>
    <row r="22" spans="1:9" ht="13.8" thickBot="1">
      <c r="A22" s="7"/>
      <c r="B22" s="7"/>
      <c r="C22" s="8"/>
    </row>
    <row r="23" spans="1:9" ht="13.8" thickBot="1">
      <c r="A23" s="7"/>
      <c r="B23" s="7"/>
      <c r="C23" s="5" t="s">
        <v>17</v>
      </c>
      <c r="G23" s="58">
        <f>SUM(G10:G21)</f>
        <v>22100</v>
      </c>
      <c r="H23" s="58">
        <f>SUM(H10:H21)</f>
        <v>22100</v>
      </c>
      <c r="I23" s="156">
        <f>SUM(I10:I21)</f>
        <v>0</v>
      </c>
    </row>
    <row r="24" spans="1:9">
      <c r="A24" s="7"/>
      <c r="B24" s="7"/>
      <c r="C24" s="8"/>
    </row>
    <row r="25" spans="1:9">
      <c r="A25" s="7"/>
      <c r="B25" s="7"/>
      <c r="C25" s="1" t="s">
        <v>78</v>
      </c>
      <c r="G25" s="59">
        <f>G23*0.22</f>
        <v>4862</v>
      </c>
      <c r="H25" s="59">
        <f>H23*0.22</f>
        <v>4862</v>
      </c>
      <c r="I25" s="59">
        <f>I23*0.22</f>
        <v>0</v>
      </c>
    </row>
    <row r="26" spans="1:9" ht="13.8" thickBot="1">
      <c r="A26" s="7"/>
      <c r="B26" s="7"/>
      <c r="C26" s="8"/>
    </row>
    <row r="27" spans="1:9" ht="13.8" thickBot="1">
      <c r="A27" s="7"/>
      <c r="B27" s="7"/>
      <c r="C27" s="5" t="s">
        <v>18</v>
      </c>
      <c r="G27" s="58">
        <f>SUM(G23:G25)</f>
        <v>26962</v>
      </c>
      <c r="H27" s="58">
        <f>SUM(H23:H25)</f>
        <v>26962</v>
      </c>
      <c r="I27" s="73">
        <f>SUM(I23:I25)</f>
        <v>0</v>
      </c>
    </row>
    <row r="28" spans="1:9">
      <c r="A28" s="7"/>
      <c r="B28" s="7"/>
      <c r="C28" s="8"/>
    </row>
    <row r="29" spans="1:9">
      <c r="A29" s="7"/>
      <c r="B29" s="7"/>
      <c r="C29" s="1"/>
    </row>
    <row r="30" spans="1:9">
      <c r="A30" s="7"/>
      <c r="B30" s="7"/>
      <c r="C30" s="8"/>
    </row>
    <row r="31" spans="1:9">
      <c r="A31" s="7"/>
      <c r="B31" s="7"/>
      <c r="C31" s="5"/>
      <c r="D31" s="8"/>
      <c r="E31" s="8"/>
      <c r="F31" s="8"/>
      <c r="G31" s="157"/>
    </row>
    <row r="32" spans="1:9">
      <c r="A32" s="7"/>
      <c r="B32" s="7"/>
      <c r="C32" s="8"/>
      <c r="G32" s="157"/>
    </row>
    <row r="33" spans="1:9">
      <c r="A33" s="7"/>
      <c r="B33" s="7"/>
      <c r="C33" s="1"/>
      <c r="G33" s="157"/>
    </row>
    <row r="34" spans="1:9">
      <c r="A34" s="7"/>
      <c r="B34" s="7"/>
      <c r="C34" s="8"/>
      <c r="G34" s="157"/>
    </row>
    <row r="35" spans="1:9">
      <c r="A35" s="7"/>
      <c r="B35" s="7"/>
      <c r="C35" s="5"/>
      <c r="G35" s="157"/>
    </row>
    <row r="36" spans="1:9">
      <c r="A36" s="7"/>
      <c r="B36" s="7"/>
      <c r="C36" s="8"/>
    </row>
    <row r="37" spans="1:9">
      <c r="A37" s="4" t="s">
        <v>12</v>
      </c>
      <c r="B37" s="4"/>
      <c r="C37" s="6" t="s">
        <v>0</v>
      </c>
    </row>
    <row r="38" spans="1:9">
      <c r="A38" s="2"/>
      <c r="B38" s="2"/>
    </row>
    <row r="39" spans="1:9" ht="26.4">
      <c r="A39" s="10" t="s">
        <v>19</v>
      </c>
      <c r="B39" s="10" t="s">
        <v>20</v>
      </c>
      <c r="C39" s="9" t="s">
        <v>4</v>
      </c>
      <c r="D39" s="10" t="s">
        <v>26</v>
      </c>
      <c r="E39" s="14" t="s">
        <v>281</v>
      </c>
      <c r="F39" s="22" t="s">
        <v>27</v>
      </c>
      <c r="G39" s="62" t="s">
        <v>28</v>
      </c>
      <c r="H39" s="62" t="s">
        <v>241</v>
      </c>
      <c r="I39" s="62" t="s">
        <v>280</v>
      </c>
    </row>
    <row r="40" spans="1:9" ht="26.4">
      <c r="A40" s="17" t="s">
        <v>62</v>
      </c>
      <c r="B40" s="17" t="s">
        <v>111</v>
      </c>
      <c r="C40" s="21" t="s">
        <v>110</v>
      </c>
      <c r="D40" s="196" t="s">
        <v>11</v>
      </c>
      <c r="E40" s="3">
        <v>1</v>
      </c>
      <c r="F40" s="357">
        <v>0</v>
      </c>
      <c r="G40" s="175">
        <f>ROUND(E40*F40,2)</f>
        <v>0</v>
      </c>
      <c r="H40" s="64">
        <f>G40-I40</f>
        <v>0</v>
      </c>
      <c r="I40" s="64">
        <f>L40*F40</f>
        <v>0</v>
      </c>
    </row>
    <row r="41" spans="1:9">
      <c r="A41" s="17"/>
      <c r="B41" s="17"/>
      <c r="C41" s="196"/>
      <c r="D41" s="196"/>
      <c r="E41" s="19"/>
      <c r="F41" s="357"/>
      <c r="G41" s="175">
        <f t="shared" ref="G41:G82" si="0">ROUND(E41*F41,2)</f>
        <v>0</v>
      </c>
      <c r="H41" s="64"/>
      <c r="I41" s="64"/>
    </row>
    <row r="42" spans="1:9" ht="24.75" customHeight="1">
      <c r="A42" s="17" t="s">
        <v>63</v>
      </c>
      <c r="B42" s="17" t="s">
        <v>113</v>
      </c>
      <c r="C42" s="21" t="s">
        <v>673</v>
      </c>
      <c r="D42" s="196" t="s">
        <v>11</v>
      </c>
      <c r="E42" s="3">
        <v>158</v>
      </c>
      <c r="F42" s="357">
        <v>0</v>
      </c>
      <c r="G42" s="175">
        <f t="shared" si="0"/>
        <v>0</v>
      </c>
      <c r="H42" s="64">
        <f>G42-I42</f>
        <v>0</v>
      </c>
      <c r="I42" s="64">
        <f>L42*F42</f>
        <v>0</v>
      </c>
    </row>
    <row r="43" spans="1:9">
      <c r="A43" s="17"/>
      <c r="B43" s="17"/>
      <c r="C43" s="21"/>
      <c r="D43" s="196"/>
      <c r="E43" s="19"/>
      <c r="F43" s="357"/>
      <c r="G43" s="175">
        <f t="shared" si="0"/>
        <v>0</v>
      </c>
      <c r="H43" s="64"/>
      <c r="I43" s="64"/>
    </row>
    <row r="44" spans="1:9" ht="25.5" customHeight="1">
      <c r="A44" s="17" t="s">
        <v>64</v>
      </c>
      <c r="B44" s="17" t="s">
        <v>80</v>
      </c>
      <c r="C44" s="21" t="s">
        <v>114</v>
      </c>
      <c r="D44" s="196" t="s">
        <v>6</v>
      </c>
      <c r="E44" s="3">
        <v>210</v>
      </c>
      <c r="F44" s="357">
        <v>0</v>
      </c>
      <c r="G44" s="175">
        <f t="shared" si="0"/>
        <v>0</v>
      </c>
      <c r="H44" s="64">
        <f>G44-I44</f>
        <v>0</v>
      </c>
      <c r="I44" s="64">
        <f>L44*F44</f>
        <v>0</v>
      </c>
    </row>
    <row r="45" spans="1:9">
      <c r="A45" s="17"/>
      <c r="B45" s="17"/>
      <c r="C45" s="21"/>
      <c r="D45" s="196"/>
      <c r="E45" s="3"/>
      <c r="F45" s="357"/>
      <c r="G45" s="175">
        <f t="shared" si="0"/>
        <v>0</v>
      </c>
      <c r="H45" s="64"/>
      <c r="I45" s="64"/>
    </row>
    <row r="46" spans="1:9" ht="27.75" customHeight="1">
      <c r="A46" s="17" t="s">
        <v>65</v>
      </c>
      <c r="B46" s="17" t="s">
        <v>629</v>
      </c>
      <c r="C46" s="21" t="s">
        <v>630</v>
      </c>
      <c r="D46" s="196" t="s">
        <v>6</v>
      </c>
      <c r="E46" s="3">
        <v>720</v>
      </c>
      <c r="F46" s="357">
        <v>0</v>
      </c>
      <c r="G46" s="175">
        <f t="shared" si="0"/>
        <v>0</v>
      </c>
      <c r="H46" s="64">
        <f>G46-I46</f>
        <v>0</v>
      </c>
      <c r="I46" s="64">
        <f>L46*F46</f>
        <v>0</v>
      </c>
    </row>
    <row r="47" spans="1:9">
      <c r="A47" s="17"/>
      <c r="B47" s="17"/>
      <c r="C47" s="21"/>
      <c r="D47" s="196"/>
      <c r="E47" s="19"/>
      <c r="F47" s="357"/>
      <c r="G47" s="175">
        <f t="shared" si="0"/>
        <v>0</v>
      </c>
      <c r="H47" s="64"/>
      <c r="I47" s="64"/>
    </row>
    <row r="48" spans="1:9" ht="26.4">
      <c r="A48" s="17" t="s">
        <v>60</v>
      </c>
      <c r="B48" s="17" t="s">
        <v>307</v>
      </c>
      <c r="C48" s="24" t="s">
        <v>299</v>
      </c>
      <c r="D48" s="196" t="s">
        <v>3</v>
      </c>
      <c r="E48" s="3">
        <v>17</v>
      </c>
      <c r="F48" s="357">
        <v>0</v>
      </c>
      <c r="G48" s="175">
        <f t="shared" si="0"/>
        <v>0</v>
      </c>
      <c r="H48" s="64">
        <f>G48-I48</f>
        <v>0</v>
      </c>
      <c r="I48" s="64">
        <f>L48*F48</f>
        <v>0</v>
      </c>
    </row>
    <row r="49" spans="1:9">
      <c r="A49" s="17"/>
      <c r="B49" s="17"/>
      <c r="C49" s="24"/>
      <c r="D49" s="196"/>
      <c r="E49" s="3"/>
      <c r="F49" s="357"/>
      <c r="G49" s="175">
        <f t="shared" si="0"/>
        <v>0</v>
      </c>
      <c r="H49" s="64"/>
      <c r="I49" s="64"/>
    </row>
    <row r="50" spans="1:9" ht="26.4">
      <c r="A50" s="17" t="s">
        <v>61</v>
      </c>
      <c r="B50" s="17" t="s">
        <v>154</v>
      </c>
      <c r="C50" s="24" t="s">
        <v>153</v>
      </c>
      <c r="D50" s="196" t="s">
        <v>3</v>
      </c>
      <c r="E50" s="3">
        <v>8</v>
      </c>
      <c r="F50" s="357">
        <v>0</v>
      </c>
      <c r="G50" s="175">
        <f t="shared" si="0"/>
        <v>0</v>
      </c>
      <c r="H50" s="64">
        <f>G50-I50</f>
        <v>0</v>
      </c>
      <c r="I50" s="64">
        <f>L50*F50</f>
        <v>0</v>
      </c>
    </row>
    <row r="51" spans="1:9">
      <c r="A51" s="17"/>
      <c r="B51" s="17"/>
      <c r="C51" s="24"/>
      <c r="D51" s="196"/>
      <c r="E51" s="3"/>
      <c r="F51" s="357"/>
      <c r="G51" s="175">
        <f t="shared" si="0"/>
        <v>0</v>
      </c>
      <c r="H51" s="64"/>
      <c r="I51" s="64"/>
    </row>
    <row r="52" spans="1:9" ht="26.4">
      <c r="A52" s="17" t="s">
        <v>66</v>
      </c>
      <c r="B52" s="17" t="s">
        <v>631</v>
      </c>
      <c r="C52" s="24" t="s">
        <v>202</v>
      </c>
      <c r="D52" s="196" t="s">
        <v>3</v>
      </c>
      <c r="E52" s="3">
        <v>17</v>
      </c>
      <c r="F52" s="357">
        <v>0</v>
      </c>
      <c r="G52" s="175">
        <f t="shared" si="0"/>
        <v>0</v>
      </c>
      <c r="H52" s="64">
        <f>G52-I52</f>
        <v>0</v>
      </c>
      <c r="I52" s="64">
        <f>L52*F52</f>
        <v>0</v>
      </c>
    </row>
    <row r="53" spans="1:9">
      <c r="A53" s="17"/>
      <c r="B53" s="17"/>
      <c r="C53" s="24"/>
      <c r="D53" s="196"/>
      <c r="E53" s="19"/>
      <c r="F53" s="357"/>
      <c r="G53" s="175">
        <f t="shared" si="0"/>
        <v>0</v>
      </c>
      <c r="H53" s="64"/>
      <c r="I53" s="64"/>
    </row>
    <row r="54" spans="1:9" ht="26.4">
      <c r="A54" s="17" t="s">
        <v>67</v>
      </c>
      <c r="B54" s="17" t="s">
        <v>155</v>
      </c>
      <c r="C54" s="24" t="s">
        <v>156</v>
      </c>
      <c r="D54" s="196" t="s">
        <v>3</v>
      </c>
      <c r="E54" s="3">
        <v>8</v>
      </c>
      <c r="F54" s="357">
        <v>0</v>
      </c>
      <c r="G54" s="175">
        <f t="shared" si="0"/>
        <v>0</v>
      </c>
      <c r="H54" s="64">
        <f>G54-I54</f>
        <v>0</v>
      </c>
      <c r="I54" s="64">
        <f>L54*F54</f>
        <v>0</v>
      </c>
    </row>
    <row r="55" spans="1:9">
      <c r="A55" s="17"/>
      <c r="B55" s="17"/>
      <c r="C55" s="24"/>
      <c r="D55" s="196"/>
      <c r="E55" s="19"/>
      <c r="F55" s="357"/>
      <c r="G55" s="175">
        <f t="shared" si="0"/>
        <v>0</v>
      </c>
      <c r="H55" s="64"/>
      <c r="I55" s="64"/>
    </row>
    <row r="56" spans="1:9">
      <c r="A56" s="17" t="s">
        <v>225</v>
      </c>
      <c r="B56" s="17" t="s">
        <v>116</v>
      </c>
      <c r="C56" s="24" t="s">
        <v>115</v>
      </c>
      <c r="D56" s="196" t="s">
        <v>5</v>
      </c>
      <c r="E56" s="3">
        <v>90</v>
      </c>
      <c r="F56" s="357">
        <v>0</v>
      </c>
      <c r="G56" s="175">
        <f t="shared" si="0"/>
        <v>0</v>
      </c>
      <c r="H56" s="64">
        <f>G56-I56</f>
        <v>0</v>
      </c>
      <c r="I56" s="64">
        <f>L56*F56</f>
        <v>0</v>
      </c>
    </row>
    <row r="57" spans="1:9">
      <c r="A57" s="17"/>
      <c r="B57" s="17"/>
      <c r="C57" s="24"/>
      <c r="D57" s="196"/>
      <c r="E57" s="19"/>
      <c r="F57" s="357"/>
      <c r="G57" s="175">
        <f t="shared" si="0"/>
        <v>0</v>
      </c>
      <c r="H57" s="64"/>
      <c r="I57" s="64"/>
    </row>
    <row r="58" spans="1:9" ht="26.4">
      <c r="A58" s="17" t="s">
        <v>85</v>
      </c>
      <c r="B58" s="17" t="s">
        <v>123</v>
      </c>
      <c r="C58" s="24" t="s">
        <v>208</v>
      </c>
      <c r="D58" s="196" t="s">
        <v>6</v>
      </c>
      <c r="E58" s="3">
        <v>0</v>
      </c>
      <c r="F58" s="357">
        <v>0</v>
      </c>
      <c r="G58" s="175">
        <f t="shared" si="0"/>
        <v>0</v>
      </c>
      <c r="H58" s="64">
        <f>G58-I58</f>
        <v>0</v>
      </c>
      <c r="I58" s="64">
        <f>L58*F58</f>
        <v>0</v>
      </c>
    </row>
    <row r="59" spans="1:9">
      <c r="A59" s="17"/>
      <c r="B59" s="17"/>
      <c r="C59" s="21"/>
      <c r="D59" s="196"/>
      <c r="E59" s="19"/>
      <c r="F59" s="357"/>
      <c r="G59" s="175">
        <f t="shared" si="0"/>
        <v>0</v>
      </c>
      <c r="H59" s="64"/>
      <c r="I59" s="64"/>
    </row>
    <row r="60" spans="1:9" ht="26.4">
      <c r="A60" s="17" t="s">
        <v>117</v>
      </c>
      <c r="B60" s="17" t="s">
        <v>160</v>
      </c>
      <c r="C60" s="21" t="s">
        <v>161</v>
      </c>
      <c r="D60" s="196" t="s">
        <v>11</v>
      </c>
      <c r="E60" s="3">
        <v>4</v>
      </c>
      <c r="F60" s="357">
        <v>0</v>
      </c>
      <c r="G60" s="175">
        <f t="shared" si="0"/>
        <v>0</v>
      </c>
      <c r="H60" s="64">
        <f>G60-I60</f>
        <v>0</v>
      </c>
      <c r="I60" s="64">
        <f>L60*F60</f>
        <v>0</v>
      </c>
    </row>
    <row r="61" spans="1:9">
      <c r="A61" s="17"/>
      <c r="B61" s="17"/>
      <c r="C61" s="21"/>
      <c r="D61" s="196"/>
      <c r="E61" s="19"/>
      <c r="F61" s="357"/>
      <c r="G61" s="175">
        <f t="shared" si="0"/>
        <v>0</v>
      </c>
      <c r="H61" s="64"/>
      <c r="I61" s="64"/>
    </row>
    <row r="62" spans="1:9" ht="26.4">
      <c r="A62" s="17" t="s">
        <v>68</v>
      </c>
      <c r="B62" s="196" t="s">
        <v>300</v>
      </c>
      <c r="C62" s="24" t="s">
        <v>205</v>
      </c>
      <c r="D62" s="196" t="s">
        <v>5</v>
      </c>
      <c r="E62" s="3">
        <v>22</v>
      </c>
      <c r="F62" s="357">
        <v>0</v>
      </c>
      <c r="G62" s="175">
        <f t="shared" si="0"/>
        <v>0</v>
      </c>
      <c r="H62" s="64">
        <f>G62-I62</f>
        <v>0</v>
      </c>
      <c r="I62" s="64">
        <f>L62*F62</f>
        <v>0</v>
      </c>
    </row>
    <row r="63" spans="1:9">
      <c r="A63" s="17"/>
      <c r="B63" s="196"/>
      <c r="C63" s="24"/>
      <c r="D63" s="196"/>
      <c r="E63" s="19"/>
      <c r="F63" s="357"/>
      <c r="G63" s="175">
        <f t="shared" si="0"/>
        <v>0</v>
      </c>
      <c r="H63" s="64"/>
      <c r="I63" s="64"/>
    </row>
    <row r="64" spans="1:9" ht="26.4">
      <c r="A64" s="17" t="s">
        <v>69</v>
      </c>
      <c r="B64" s="19" t="s">
        <v>59</v>
      </c>
      <c r="C64" s="24" t="s">
        <v>210</v>
      </c>
      <c r="D64" s="196" t="s">
        <v>5</v>
      </c>
      <c r="E64" s="3">
        <v>1557</v>
      </c>
      <c r="F64" s="357">
        <v>0</v>
      </c>
      <c r="G64" s="175">
        <f t="shared" si="0"/>
        <v>0</v>
      </c>
      <c r="H64" s="64">
        <f>G64-I64</f>
        <v>0</v>
      </c>
      <c r="I64" s="64">
        <f>L64*F64</f>
        <v>0</v>
      </c>
    </row>
    <row r="65" spans="1:9">
      <c r="A65" s="17"/>
      <c r="B65" s="196"/>
      <c r="C65" s="24"/>
      <c r="D65" s="196"/>
      <c r="E65" s="19"/>
      <c r="F65" s="357"/>
      <c r="G65" s="175">
        <f t="shared" si="0"/>
        <v>0</v>
      </c>
      <c r="H65" s="65"/>
      <c r="I65" s="64"/>
    </row>
    <row r="66" spans="1:9" ht="26.4">
      <c r="A66" s="17" t="s">
        <v>124</v>
      </c>
      <c r="B66" s="17" t="s">
        <v>21</v>
      </c>
      <c r="C66" s="21" t="s">
        <v>81</v>
      </c>
      <c r="D66" s="196" t="s">
        <v>5</v>
      </c>
      <c r="E66" s="3">
        <v>84</v>
      </c>
      <c r="F66" s="357">
        <v>0</v>
      </c>
      <c r="G66" s="175">
        <f t="shared" si="0"/>
        <v>0</v>
      </c>
      <c r="H66" s="64">
        <f>G66-I66</f>
        <v>0</v>
      </c>
      <c r="I66" s="64">
        <f>L66*F66</f>
        <v>0</v>
      </c>
    </row>
    <row r="67" spans="1:9">
      <c r="A67" s="17"/>
      <c r="B67" s="17"/>
      <c r="C67" s="21"/>
      <c r="D67" s="196"/>
      <c r="E67" s="19"/>
      <c r="F67" s="357"/>
      <c r="G67" s="175">
        <f t="shared" si="0"/>
        <v>0</v>
      </c>
      <c r="H67" s="64"/>
      <c r="I67" s="64"/>
    </row>
    <row r="68" spans="1:9" ht="26.4">
      <c r="A68" s="17" t="s">
        <v>162</v>
      </c>
      <c r="B68" s="17" t="s">
        <v>83</v>
      </c>
      <c r="C68" s="21" t="s">
        <v>82</v>
      </c>
      <c r="D68" s="196" t="s">
        <v>3</v>
      </c>
      <c r="E68" s="3">
        <v>28</v>
      </c>
      <c r="F68" s="357">
        <v>0</v>
      </c>
      <c r="G68" s="175">
        <f t="shared" si="0"/>
        <v>0</v>
      </c>
      <c r="H68" s="64">
        <f>G68-I68</f>
        <v>0</v>
      </c>
      <c r="I68" s="64">
        <f>L68*F68</f>
        <v>0</v>
      </c>
    </row>
    <row r="69" spans="1:9">
      <c r="A69" s="17"/>
      <c r="B69" s="17"/>
      <c r="C69" s="21"/>
      <c r="D69" s="196"/>
      <c r="E69" s="19"/>
      <c r="F69" s="64"/>
      <c r="G69" s="175">
        <f t="shared" si="0"/>
        <v>0</v>
      </c>
      <c r="H69" s="64"/>
      <c r="I69" s="64"/>
    </row>
    <row r="70" spans="1:9" ht="26.4">
      <c r="A70" s="17" t="s">
        <v>70</v>
      </c>
      <c r="B70" s="23" t="s">
        <v>59</v>
      </c>
      <c r="C70" s="24" t="s">
        <v>204</v>
      </c>
      <c r="D70" s="196" t="s">
        <v>762</v>
      </c>
      <c r="E70" s="3">
        <v>1</v>
      </c>
      <c r="F70" s="64">
        <v>20000</v>
      </c>
      <c r="G70" s="175">
        <f t="shared" si="0"/>
        <v>20000</v>
      </c>
      <c r="H70" s="64">
        <f>G70-I70</f>
        <v>20000</v>
      </c>
      <c r="I70" s="64">
        <f>L70*F70</f>
        <v>0</v>
      </c>
    </row>
    <row r="71" spans="1:9">
      <c r="A71" s="17"/>
      <c r="B71" s="17"/>
      <c r="C71" s="24"/>
      <c r="D71" s="196"/>
      <c r="E71" s="19"/>
      <c r="F71" s="158"/>
      <c r="G71" s="175">
        <f t="shared" si="0"/>
        <v>0</v>
      </c>
      <c r="H71" s="64"/>
      <c r="I71" s="64"/>
    </row>
    <row r="72" spans="1:9" ht="26.4">
      <c r="A72" s="17" t="s">
        <v>71</v>
      </c>
      <c r="B72" s="17" t="s">
        <v>73</v>
      </c>
      <c r="C72" s="24" t="s">
        <v>119</v>
      </c>
      <c r="D72" s="196" t="s">
        <v>9</v>
      </c>
      <c r="E72" s="3">
        <v>8</v>
      </c>
      <c r="F72" s="393">
        <v>0</v>
      </c>
      <c r="G72" s="175">
        <f t="shared" si="0"/>
        <v>0</v>
      </c>
      <c r="H72" s="64">
        <f>G72-I72</f>
        <v>0</v>
      </c>
      <c r="I72" s="64">
        <f>L72*F72</f>
        <v>0</v>
      </c>
    </row>
    <row r="73" spans="1:9">
      <c r="A73" s="17"/>
      <c r="B73" s="17"/>
      <c r="C73" s="195"/>
      <c r="D73" s="196"/>
      <c r="E73" s="19"/>
      <c r="F73" s="393"/>
      <c r="G73" s="175">
        <f t="shared" si="0"/>
        <v>0</v>
      </c>
      <c r="H73" s="64"/>
      <c r="I73" s="64"/>
    </row>
    <row r="74" spans="1:9">
      <c r="A74" s="17" t="s">
        <v>118</v>
      </c>
      <c r="B74" s="17" t="s">
        <v>22</v>
      </c>
      <c r="C74" s="21" t="s">
        <v>24</v>
      </c>
      <c r="D74" s="196" t="s">
        <v>11</v>
      </c>
      <c r="E74" s="3">
        <v>1</v>
      </c>
      <c r="F74" s="357">
        <v>0</v>
      </c>
      <c r="G74" s="175">
        <f t="shared" si="0"/>
        <v>0</v>
      </c>
      <c r="H74" s="64">
        <f>G74-I74</f>
        <v>0</v>
      </c>
      <c r="I74" s="64">
        <f>L74*F74</f>
        <v>0</v>
      </c>
    </row>
    <row r="75" spans="1:9">
      <c r="A75" s="17"/>
      <c r="B75" s="17"/>
      <c r="C75" s="196"/>
      <c r="D75" s="196"/>
      <c r="E75" s="19"/>
      <c r="F75" s="357"/>
      <c r="G75" s="175">
        <f t="shared" si="0"/>
        <v>0</v>
      </c>
      <c r="H75" s="64"/>
      <c r="I75" s="64"/>
    </row>
    <row r="76" spans="1:9">
      <c r="A76" s="17" t="s">
        <v>122</v>
      </c>
      <c r="B76" s="17" t="s">
        <v>23</v>
      </c>
      <c r="C76" s="21" t="s">
        <v>25</v>
      </c>
      <c r="D76" s="196" t="s">
        <v>11</v>
      </c>
      <c r="E76" s="3">
        <v>1</v>
      </c>
      <c r="F76" s="357">
        <v>0</v>
      </c>
      <c r="G76" s="175">
        <f t="shared" si="0"/>
        <v>0</v>
      </c>
      <c r="H76" s="64">
        <f>G76-I76</f>
        <v>0</v>
      </c>
      <c r="I76" s="64">
        <f>L76*F76</f>
        <v>0</v>
      </c>
    </row>
    <row r="77" spans="1:9">
      <c r="A77" s="17"/>
      <c r="B77" s="23"/>
      <c r="C77" s="24"/>
      <c r="D77" s="196"/>
      <c r="E77" s="19"/>
      <c r="F77" s="357"/>
      <c r="G77" s="175">
        <f t="shared" si="0"/>
        <v>0</v>
      </c>
      <c r="H77" s="64"/>
      <c r="I77" s="64"/>
    </row>
    <row r="78" spans="1:9" ht="26.4">
      <c r="A78" s="17" t="s">
        <v>163</v>
      </c>
      <c r="B78" s="23" t="s">
        <v>59</v>
      </c>
      <c r="C78" s="24" t="s">
        <v>207</v>
      </c>
      <c r="D78" s="196" t="s">
        <v>3</v>
      </c>
      <c r="E78" s="3">
        <v>2</v>
      </c>
      <c r="F78" s="357">
        <v>0</v>
      </c>
      <c r="G78" s="175">
        <f t="shared" si="0"/>
        <v>0</v>
      </c>
      <c r="H78" s="64">
        <f>G78-I78</f>
        <v>0</v>
      </c>
      <c r="I78" s="64">
        <f>L78*F78</f>
        <v>0</v>
      </c>
    </row>
    <row r="79" spans="1:9">
      <c r="A79" s="17"/>
      <c r="B79" s="23"/>
      <c r="C79" s="24"/>
      <c r="D79" s="196"/>
      <c r="E79" s="19"/>
      <c r="F79" s="357"/>
      <c r="G79" s="175">
        <f t="shared" si="0"/>
        <v>0</v>
      </c>
      <c r="H79" s="64"/>
      <c r="I79" s="64"/>
    </row>
    <row r="80" spans="1:9" ht="26.4">
      <c r="A80" s="17" t="s">
        <v>164</v>
      </c>
      <c r="B80" s="23" t="s">
        <v>59</v>
      </c>
      <c r="C80" s="24" t="s">
        <v>157</v>
      </c>
      <c r="D80" s="196" t="s">
        <v>3</v>
      </c>
      <c r="E80" s="3">
        <v>1</v>
      </c>
      <c r="F80" s="357">
        <v>0</v>
      </c>
      <c r="G80" s="175">
        <f t="shared" si="0"/>
        <v>0</v>
      </c>
      <c r="H80" s="64">
        <f>G80-I80</f>
        <v>0</v>
      </c>
      <c r="I80" s="64">
        <f>L80*F80</f>
        <v>0</v>
      </c>
    </row>
    <row r="81" spans="1:18">
      <c r="A81" s="17"/>
      <c r="B81" s="23"/>
      <c r="C81" s="24"/>
      <c r="D81" s="196"/>
      <c r="E81" s="19"/>
      <c r="F81" s="357"/>
      <c r="G81" s="175">
        <f t="shared" si="0"/>
        <v>0</v>
      </c>
      <c r="H81" s="64"/>
      <c r="I81" s="64"/>
    </row>
    <row r="82" spans="1:18" ht="39.6">
      <c r="A82" s="17" t="s">
        <v>146</v>
      </c>
      <c r="B82" s="23" t="s">
        <v>59</v>
      </c>
      <c r="C82" s="24" t="s">
        <v>674</v>
      </c>
      <c r="D82" s="196" t="s">
        <v>3</v>
      </c>
      <c r="E82" s="3">
        <v>1</v>
      </c>
      <c r="F82" s="357">
        <v>0</v>
      </c>
      <c r="G82" s="175">
        <f t="shared" si="0"/>
        <v>0</v>
      </c>
      <c r="H82" s="64">
        <f>G82-I82</f>
        <v>0</v>
      </c>
      <c r="I82" s="64">
        <f>L82*F82</f>
        <v>0</v>
      </c>
    </row>
    <row r="83" spans="1:18">
      <c r="A83" s="17"/>
      <c r="B83" s="23"/>
      <c r="C83" s="24"/>
      <c r="D83" s="196"/>
      <c r="E83" s="19"/>
      <c r="F83" s="64"/>
      <c r="G83" s="175"/>
      <c r="H83" s="64"/>
      <c r="I83" s="64"/>
      <c r="N83" s="34"/>
      <c r="O83" s="34"/>
      <c r="P83" s="34"/>
      <c r="Q83" s="34"/>
      <c r="R83" s="34"/>
    </row>
    <row r="84" spans="1:18" s="60" customFormat="1">
      <c r="A84" s="26"/>
      <c r="B84" s="26"/>
      <c r="C84" s="27" t="s">
        <v>7</v>
      </c>
      <c r="D84" s="159"/>
      <c r="E84" s="160"/>
      <c r="F84" s="28"/>
      <c r="G84" s="172">
        <f>SUM(G40:G83)</f>
        <v>20000</v>
      </c>
      <c r="H84" s="29">
        <f>SUM(H40:H83)</f>
        <v>20000</v>
      </c>
      <c r="I84" s="29">
        <f>SUM(I40:I83)</f>
        <v>0</v>
      </c>
      <c r="J84" s="66"/>
      <c r="L84" s="67"/>
      <c r="M84" s="191"/>
      <c r="N84" s="34"/>
      <c r="O84" s="78"/>
      <c r="P84" s="78"/>
      <c r="Q84" s="78"/>
      <c r="R84" s="78"/>
    </row>
    <row r="85" spans="1:18" s="60" customFormat="1">
      <c r="A85" s="17"/>
      <c r="B85" s="17"/>
      <c r="C85" s="20"/>
      <c r="D85" s="196"/>
      <c r="E85" s="19"/>
      <c r="F85" s="64"/>
      <c r="G85" s="176"/>
      <c r="H85" s="64"/>
      <c r="I85" s="64"/>
      <c r="J85" s="191"/>
      <c r="L85" s="67"/>
      <c r="M85" s="191"/>
      <c r="N85" s="34"/>
      <c r="O85" s="78"/>
      <c r="P85" s="78"/>
      <c r="Q85" s="78"/>
      <c r="R85" s="78"/>
    </row>
    <row r="86" spans="1:18" s="60" customFormat="1">
      <c r="A86" s="17"/>
      <c r="B86" s="17"/>
      <c r="C86" s="20"/>
      <c r="D86" s="196"/>
      <c r="E86" s="19"/>
      <c r="F86" s="64"/>
      <c r="G86" s="176"/>
      <c r="H86" s="64"/>
      <c r="I86" s="64"/>
      <c r="J86" s="191"/>
      <c r="L86" s="67"/>
      <c r="M86" s="191"/>
      <c r="N86" s="34"/>
      <c r="O86" s="78"/>
      <c r="P86" s="78"/>
      <c r="Q86" s="78"/>
      <c r="R86" s="78"/>
    </row>
    <row r="87" spans="1:18" s="60" customFormat="1">
      <c r="A87" s="17"/>
      <c r="B87" s="17"/>
      <c r="C87" s="196"/>
      <c r="D87" s="196"/>
      <c r="E87" s="19"/>
      <c r="F87" s="64"/>
      <c r="G87" s="166"/>
      <c r="H87" s="64"/>
      <c r="I87" s="64"/>
      <c r="J87" s="191"/>
      <c r="L87" s="67"/>
      <c r="M87" s="191"/>
      <c r="N87" s="34"/>
      <c r="O87" s="78"/>
      <c r="P87" s="78"/>
      <c r="Q87" s="78"/>
      <c r="R87" s="78"/>
    </row>
    <row r="88" spans="1:18" s="60" customFormat="1">
      <c r="A88" s="18" t="s">
        <v>13</v>
      </c>
      <c r="B88" s="18"/>
      <c r="C88" s="20" t="s">
        <v>8</v>
      </c>
      <c r="D88" s="196"/>
      <c r="E88" s="19"/>
      <c r="F88" s="64"/>
      <c r="G88" s="166"/>
      <c r="H88" s="64"/>
      <c r="I88" s="64"/>
      <c r="J88" s="191"/>
      <c r="L88" s="67"/>
      <c r="M88" s="191"/>
      <c r="N88" s="34"/>
      <c r="O88" s="78"/>
      <c r="P88" s="78"/>
      <c r="Q88" s="78"/>
      <c r="R88" s="78"/>
    </row>
    <row r="89" spans="1:18" s="60" customFormat="1">
      <c r="A89" s="17"/>
      <c r="B89" s="17"/>
      <c r="C89" s="196"/>
      <c r="D89" s="196"/>
      <c r="E89" s="19"/>
      <c r="F89" s="64"/>
      <c r="G89" s="166"/>
      <c r="H89" s="64"/>
      <c r="I89" s="64"/>
      <c r="J89" s="191"/>
      <c r="L89" s="67"/>
      <c r="M89" s="191"/>
      <c r="N89" s="34"/>
      <c r="O89" s="78"/>
      <c r="P89" s="78"/>
      <c r="Q89" s="78"/>
      <c r="R89" s="78"/>
    </row>
    <row r="90" spans="1:18" s="60" customFormat="1" ht="26.4">
      <c r="A90" s="17" t="s">
        <v>29</v>
      </c>
      <c r="B90" s="17" t="s">
        <v>168</v>
      </c>
      <c r="C90" s="24" t="s">
        <v>637</v>
      </c>
      <c r="D90" s="196" t="s">
        <v>6</v>
      </c>
      <c r="E90" s="3">
        <v>3192</v>
      </c>
      <c r="F90" s="357">
        <v>0</v>
      </c>
      <c r="G90" s="175">
        <f t="shared" ref="G90:G112" si="1">ROUND(E90*F90,2)</f>
        <v>0</v>
      </c>
      <c r="H90" s="64">
        <f>G90-I90</f>
        <v>0</v>
      </c>
      <c r="I90" s="64">
        <f>L90*F90</f>
        <v>0</v>
      </c>
      <c r="J90" s="191"/>
      <c r="L90" s="67"/>
      <c r="M90" s="191"/>
      <c r="N90" s="34"/>
      <c r="O90" s="78"/>
      <c r="P90" s="78"/>
      <c r="Q90" s="78"/>
      <c r="R90" s="78"/>
    </row>
    <row r="91" spans="1:18" s="60" customFormat="1">
      <c r="A91" s="17"/>
      <c r="B91" s="17"/>
      <c r="C91" s="196"/>
      <c r="D91" s="196"/>
      <c r="E91" s="19"/>
      <c r="F91" s="357"/>
      <c r="G91" s="175">
        <f t="shared" si="1"/>
        <v>0</v>
      </c>
      <c r="H91" s="64"/>
      <c r="I91" s="64"/>
      <c r="J91" s="191"/>
      <c r="L91" s="67"/>
      <c r="M91" s="191"/>
      <c r="N91" s="34"/>
      <c r="O91" s="78"/>
      <c r="P91" s="78"/>
      <c r="Q91" s="78"/>
      <c r="R91" s="78"/>
    </row>
    <row r="92" spans="1:18" s="60" customFormat="1" ht="26.4">
      <c r="A92" s="17" t="s">
        <v>30</v>
      </c>
      <c r="B92" s="17" t="s">
        <v>74</v>
      </c>
      <c r="C92" s="24" t="s">
        <v>638</v>
      </c>
      <c r="D92" s="196" t="s">
        <v>9</v>
      </c>
      <c r="E92" s="3">
        <v>1950</v>
      </c>
      <c r="F92" s="357">
        <v>0</v>
      </c>
      <c r="G92" s="175">
        <f t="shared" si="1"/>
        <v>0</v>
      </c>
      <c r="H92" s="64">
        <f>G92-I92</f>
        <v>0</v>
      </c>
      <c r="I92" s="64">
        <f>L92*F92</f>
        <v>0</v>
      </c>
      <c r="J92" s="191"/>
      <c r="L92" s="67"/>
      <c r="M92" s="191"/>
      <c r="N92" s="34"/>
      <c r="O92" s="78"/>
      <c r="P92" s="78"/>
      <c r="Q92" s="78"/>
      <c r="R92" s="78"/>
    </row>
    <row r="93" spans="1:18" s="60" customFormat="1">
      <c r="A93" s="17"/>
      <c r="B93" s="17"/>
      <c r="C93" s="196"/>
      <c r="D93" s="196"/>
      <c r="E93" s="19"/>
      <c r="F93" s="357"/>
      <c r="G93" s="175">
        <f t="shared" si="1"/>
        <v>0</v>
      </c>
      <c r="H93" s="64"/>
      <c r="I93" s="64"/>
      <c r="J93" s="191"/>
      <c r="L93" s="67"/>
      <c r="M93" s="191"/>
      <c r="N93" s="34"/>
      <c r="O93" s="78"/>
      <c r="P93" s="78"/>
      <c r="Q93" s="78"/>
      <c r="R93" s="78"/>
    </row>
    <row r="94" spans="1:18" s="60" customFormat="1" ht="26.4">
      <c r="A94" s="17" t="s">
        <v>31</v>
      </c>
      <c r="B94" s="17" t="s">
        <v>74</v>
      </c>
      <c r="C94" s="24" t="s">
        <v>639</v>
      </c>
      <c r="D94" s="196" t="s">
        <v>9</v>
      </c>
      <c r="E94" s="3">
        <v>450</v>
      </c>
      <c r="F94" s="357">
        <v>0</v>
      </c>
      <c r="G94" s="175">
        <f t="shared" si="1"/>
        <v>0</v>
      </c>
      <c r="H94" s="64">
        <f>G94-I94</f>
        <v>0</v>
      </c>
      <c r="I94" s="64">
        <f>L94*F94</f>
        <v>0</v>
      </c>
      <c r="J94" s="191"/>
      <c r="L94" s="67"/>
      <c r="M94" s="191"/>
      <c r="N94" s="34"/>
      <c r="O94" s="78"/>
      <c r="P94" s="78"/>
      <c r="Q94" s="78"/>
      <c r="R94" s="78"/>
    </row>
    <row r="95" spans="1:18">
      <c r="A95" s="17"/>
      <c r="B95" s="17"/>
      <c r="C95" s="196"/>
      <c r="D95" s="196"/>
      <c r="E95" s="19"/>
      <c r="F95" s="357"/>
      <c r="G95" s="175">
        <f t="shared" si="1"/>
        <v>0</v>
      </c>
      <c r="H95" s="64"/>
      <c r="I95" s="64"/>
    </row>
    <row r="96" spans="1:18" ht="39.6">
      <c r="A96" s="17" t="s">
        <v>32</v>
      </c>
      <c r="B96" s="17" t="s">
        <v>35</v>
      </c>
      <c r="C96" s="21" t="s">
        <v>212</v>
      </c>
      <c r="D96" s="196" t="s">
        <v>9</v>
      </c>
      <c r="E96" s="3">
        <v>1860</v>
      </c>
      <c r="F96" s="357">
        <v>0</v>
      </c>
      <c r="G96" s="175">
        <f t="shared" si="1"/>
        <v>0</v>
      </c>
      <c r="H96" s="64">
        <f>G96-I96</f>
        <v>0</v>
      </c>
      <c r="I96" s="64">
        <f>L96*F96</f>
        <v>0</v>
      </c>
    </row>
    <row r="97" spans="1:13">
      <c r="A97" s="17"/>
      <c r="B97" s="17"/>
      <c r="C97" s="196"/>
      <c r="D97" s="196"/>
      <c r="E97" s="19"/>
      <c r="F97" s="357"/>
      <c r="G97" s="175">
        <f t="shared" si="1"/>
        <v>0</v>
      </c>
      <c r="H97" s="64"/>
      <c r="I97" s="64"/>
    </row>
    <row r="98" spans="1:13" ht="39.6">
      <c r="A98" s="17" t="s">
        <v>33</v>
      </c>
      <c r="B98" s="17" t="s">
        <v>75</v>
      </c>
      <c r="C98" s="24" t="s">
        <v>675</v>
      </c>
      <c r="D98" s="196" t="s">
        <v>9</v>
      </c>
      <c r="E98" s="3">
        <v>90</v>
      </c>
      <c r="F98" s="357">
        <v>0</v>
      </c>
      <c r="G98" s="175">
        <f t="shared" si="1"/>
        <v>0</v>
      </c>
      <c r="H98" s="64">
        <f>G98-I98</f>
        <v>0</v>
      </c>
      <c r="I98" s="64">
        <f>L98*F98</f>
        <v>0</v>
      </c>
    </row>
    <row r="99" spans="1:13">
      <c r="A99" s="17"/>
      <c r="B99" s="17"/>
      <c r="C99" s="196"/>
      <c r="D99" s="196"/>
      <c r="E99" s="19"/>
      <c r="F99" s="357"/>
      <c r="G99" s="175">
        <f t="shared" si="1"/>
        <v>0</v>
      </c>
      <c r="H99" s="64"/>
      <c r="I99" s="64"/>
    </row>
    <row r="100" spans="1:13" ht="26.4">
      <c r="A100" s="17" t="s">
        <v>34</v>
      </c>
      <c r="B100" s="17" t="s">
        <v>36</v>
      </c>
      <c r="C100" s="21" t="s">
        <v>641</v>
      </c>
      <c r="D100" s="196" t="s">
        <v>6</v>
      </c>
      <c r="E100" s="3">
        <v>13300</v>
      </c>
      <c r="F100" s="357">
        <v>0</v>
      </c>
      <c r="G100" s="175">
        <f t="shared" si="1"/>
        <v>0</v>
      </c>
      <c r="H100" s="64">
        <f>G100-I100</f>
        <v>0</v>
      </c>
      <c r="I100" s="64">
        <f>L100*F100</f>
        <v>0</v>
      </c>
    </row>
    <row r="101" spans="1:13">
      <c r="A101" s="17"/>
      <c r="B101" s="17"/>
      <c r="C101" s="21"/>
      <c r="D101" s="196"/>
      <c r="E101" s="19"/>
      <c r="F101" s="357"/>
      <c r="G101" s="175">
        <f t="shared" si="1"/>
        <v>0</v>
      </c>
      <c r="H101" s="64"/>
      <c r="I101" s="64"/>
    </row>
    <row r="102" spans="1:13" ht="26.4">
      <c r="A102" s="17" t="s">
        <v>136</v>
      </c>
      <c r="B102" s="17" t="s">
        <v>37</v>
      </c>
      <c r="C102" s="21" t="s">
        <v>215</v>
      </c>
      <c r="D102" s="196" t="s">
        <v>6</v>
      </c>
      <c r="E102" s="3">
        <v>10600</v>
      </c>
      <c r="F102" s="357">
        <v>0</v>
      </c>
      <c r="G102" s="175">
        <f t="shared" si="1"/>
        <v>0</v>
      </c>
      <c r="H102" s="64">
        <f>G102-I102</f>
        <v>0</v>
      </c>
      <c r="I102" s="64">
        <f>L102*F102</f>
        <v>0</v>
      </c>
      <c r="M102" s="191">
        <f>2660*4</f>
        <v>10640</v>
      </c>
    </row>
    <row r="103" spans="1:13">
      <c r="A103" s="17"/>
      <c r="B103" s="17"/>
      <c r="C103" s="21"/>
      <c r="D103" s="196"/>
      <c r="E103" s="19"/>
      <c r="F103" s="357"/>
      <c r="G103" s="175">
        <f t="shared" si="1"/>
        <v>0</v>
      </c>
      <c r="H103" s="64"/>
      <c r="I103" s="64"/>
    </row>
    <row r="104" spans="1:13" ht="26.4">
      <c r="A104" s="17" t="s">
        <v>137</v>
      </c>
      <c r="B104" s="23" t="s">
        <v>59</v>
      </c>
      <c r="C104" s="21" t="s">
        <v>216</v>
      </c>
      <c r="D104" s="196" t="s">
        <v>6</v>
      </c>
      <c r="E104" s="3">
        <v>0</v>
      </c>
      <c r="F104" s="357">
        <v>0</v>
      </c>
      <c r="G104" s="175">
        <f t="shared" si="1"/>
        <v>0</v>
      </c>
      <c r="H104" s="64">
        <f>G104-I104</f>
        <v>0</v>
      </c>
      <c r="I104" s="64">
        <f>L104*F104</f>
        <v>0</v>
      </c>
    </row>
    <row r="105" spans="1:13">
      <c r="A105" s="17"/>
      <c r="B105" s="17"/>
      <c r="C105" s="196"/>
      <c r="D105" s="196"/>
      <c r="E105" s="19"/>
      <c r="F105" s="357"/>
      <c r="G105" s="175">
        <f t="shared" si="1"/>
        <v>0</v>
      </c>
      <c r="H105" s="64"/>
      <c r="I105" s="64"/>
    </row>
    <row r="106" spans="1:13">
      <c r="A106" s="17" t="s">
        <v>138</v>
      </c>
      <c r="B106" s="17" t="s">
        <v>38</v>
      </c>
      <c r="C106" s="21" t="s">
        <v>39</v>
      </c>
      <c r="D106" s="196" t="s">
        <v>6</v>
      </c>
      <c r="E106" s="3">
        <v>10600</v>
      </c>
      <c r="F106" s="357">
        <v>0</v>
      </c>
      <c r="G106" s="175">
        <f t="shared" si="1"/>
        <v>0</v>
      </c>
      <c r="H106" s="64">
        <f>G106-I106</f>
        <v>0</v>
      </c>
      <c r="I106" s="64">
        <f>L106*F106</f>
        <v>0</v>
      </c>
    </row>
    <row r="107" spans="1:13">
      <c r="A107" s="17"/>
      <c r="B107" s="23"/>
      <c r="C107" s="196"/>
      <c r="D107" s="196"/>
      <c r="E107" s="19"/>
      <c r="F107" s="357"/>
      <c r="G107" s="175">
        <f t="shared" si="1"/>
        <v>0</v>
      </c>
      <c r="H107" s="64"/>
      <c r="I107" s="64"/>
    </row>
    <row r="108" spans="1:13" ht="26.4">
      <c r="A108" s="17" t="s">
        <v>140</v>
      </c>
      <c r="B108" s="23" t="s">
        <v>285</v>
      </c>
      <c r="C108" s="196" t="s">
        <v>286</v>
      </c>
      <c r="D108" s="196" t="s">
        <v>9</v>
      </c>
      <c r="E108" s="3">
        <v>0</v>
      </c>
      <c r="F108" s="357">
        <v>0</v>
      </c>
      <c r="G108" s="175">
        <f t="shared" si="1"/>
        <v>0</v>
      </c>
      <c r="H108" s="64">
        <f>G108-I108</f>
        <v>0</v>
      </c>
      <c r="I108" s="64">
        <f>L108*F108</f>
        <v>0</v>
      </c>
    </row>
    <row r="109" spans="1:13">
      <c r="A109" s="17"/>
      <c r="B109" s="23"/>
      <c r="C109" s="196"/>
      <c r="D109" s="196"/>
      <c r="E109" s="19"/>
      <c r="F109" s="357"/>
      <c r="G109" s="175">
        <f t="shared" si="1"/>
        <v>0</v>
      </c>
      <c r="H109" s="64"/>
      <c r="I109" s="64"/>
    </row>
    <row r="110" spans="1:13" ht="26.4">
      <c r="A110" s="17" t="s">
        <v>139</v>
      </c>
      <c r="B110" s="23" t="s">
        <v>287</v>
      </c>
      <c r="C110" s="196" t="s">
        <v>288</v>
      </c>
      <c r="D110" s="196" t="s">
        <v>9</v>
      </c>
      <c r="E110" s="3">
        <v>1230</v>
      </c>
      <c r="F110" s="357">
        <v>0</v>
      </c>
      <c r="G110" s="175">
        <f t="shared" si="1"/>
        <v>0</v>
      </c>
      <c r="H110" s="64">
        <f>G110-I110</f>
        <v>0</v>
      </c>
      <c r="I110" s="64">
        <f>L110*F110</f>
        <v>0</v>
      </c>
    </row>
    <row r="111" spans="1:13">
      <c r="A111" s="17"/>
      <c r="B111" s="23"/>
      <c r="C111" s="196"/>
      <c r="D111" s="196"/>
      <c r="E111" s="19"/>
      <c r="F111" s="357"/>
      <c r="G111" s="175">
        <f t="shared" si="1"/>
        <v>0</v>
      </c>
      <c r="H111" s="64"/>
      <c r="I111" s="64"/>
    </row>
    <row r="112" spans="1:13">
      <c r="A112" s="17" t="s">
        <v>141</v>
      </c>
      <c r="B112" s="23" t="s">
        <v>59</v>
      </c>
      <c r="C112" s="196" t="s">
        <v>676</v>
      </c>
      <c r="D112" s="196" t="s">
        <v>9</v>
      </c>
      <c r="E112" s="3">
        <v>510</v>
      </c>
      <c r="F112" s="357">
        <v>0</v>
      </c>
      <c r="G112" s="175">
        <f t="shared" si="1"/>
        <v>0</v>
      </c>
      <c r="H112" s="64">
        <f>G112-I112</f>
        <v>0</v>
      </c>
      <c r="I112" s="64">
        <f>L112*F112</f>
        <v>0</v>
      </c>
    </row>
    <row r="113" spans="1:9">
      <c r="A113" s="17"/>
      <c r="B113" s="23"/>
      <c r="C113" s="196"/>
      <c r="D113" s="196"/>
      <c r="E113" s="19"/>
      <c r="F113" s="357"/>
      <c r="G113" s="166"/>
      <c r="H113" s="64"/>
      <c r="I113" s="64"/>
    </row>
    <row r="114" spans="1:9">
      <c r="A114" s="26"/>
      <c r="B114" s="26"/>
      <c r="C114" s="27" t="s">
        <v>10</v>
      </c>
      <c r="D114" s="159"/>
      <c r="E114" s="160"/>
      <c r="F114" s="354"/>
      <c r="G114" s="172">
        <f>SUM(G90:G113)</f>
        <v>0</v>
      </c>
      <c r="H114" s="29">
        <f>SUM(H90:H113)</f>
        <v>0</v>
      </c>
      <c r="I114" s="29">
        <f>SUM(I90:I113)</f>
        <v>0</v>
      </c>
    </row>
    <row r="115" spans="1:9">
      <c r="A115" s="17"/>
      <c r="B115" s="17"/>
      <c r="C115" s="20"/>
      <c r="D115" s="196"/>
      <c r="E115" s="19"/>
      <c r="F115" s="357"/>
      <c r="G115" s="176"/>
      <c r="H115" s="64"/>
      <c r="I115" s="64"/>
    </row>
    <row r="116" spans="1:9">
      <c r="A116" s="17"/>
      <c r="B116" s="17"/>
      <c r="C116" s="20"/>
      <c r="D116" s="196"/>
      <c r="E116" s="19"/>
      <c r="F116" s="357"/>
      <c r="G116" s="176"/>
      <c r="H116" s="64"/>
      <c r="I116" s="64"/>
    </row>
    <row r="117" spans="1:9">
      <c r="A117" s="17"/>
      <c r="B117" s="17"/>
      <c r="C117" s="196"/>
      <c r="D117" s="196"/>
      <c r="E117" s="19"/>
      <c r="F117" s="357"/>
      <c r="G117" s="166"/>
      <c r="H117" s="64"/>
      <c r="I117" s="64"/>
    </row>
    <row r="118" spans="1:9">
      <c r="A118" s="18" t="s">
        <v>14</v>
      </c>
      <c r="B118" s="18"/>
      <c r="C118" s="20" t="s">
        <v>217</v>
      </c>
      <c r="D118" s="196"/>
      <c r="E118" s="19"/>
      <c r="F118" s="357"/>
      <c r="G118" s="166"/>
      <c r="H118" s="64"/>
      <c r="I118" s="64"/>
    </row>
    <row r="119" spans="1:9">
      <c r="A119" s="17"/>
      <c r="B119" s="17"/>
      <c r="C119" s="196"/>
      <c r="D119" s="196"/>
      <c r="E119" s="19"/>
      <c r="F119" s="357"/>
      <c r="G119" s="166"/>
      <c r="H119" s="64"/>
      <c r="I119" s="64"/>
    </row>
    <row r="120" spans="1:9" ht="26.4">
      <c r="A120" s="17" t="s">
        <v>40</v>
      </c>
      <c r="B120" s="23" t="s">
        <v>332</v>
      </c>
      <c r="C120" s="21" t="s">
        <v>331</v>
      </c>
      <c r="D120" s="196" t="s">
        <v>9</v>
      </c>
      <c r="E120" s="3">
        <v>2815</v>
      </c>
      <c r="F120" s="357">
        <v>0</v>
      </c>
      <c r="G120" s="175">
        <f t="shared" ref="G120:G170" si="2">ROUND(E120*F120,2)</f>
        <v>0</v>
      </c>
      <c r="H120" s="64">
        <f>G120-I120</f>
        <v>0</v>
      </c>
      <c r="I120" s="64">
        <f>L120*F120</f>
        <v>0</v>
      </c>
    </row>
    <row r="121" spans="1:9">
      <c r="A121" s="17"/>
      <c r="B121" s="17"/>
      <c r="C121" s="21"/>
      <c r="D121" s="196"/>
      <c r="E121" s="19"/>
      <c r="F121" s="357"/>
      <c r="G121" s="175">
        <f t="shared" si="2"/>
        <v>0</v>
      </c>
      <c r="H121" s="64"/>
      <c r="I121" s="64"/>
    </row>
    <row r="122" spans="1:9" ht="26.4">
      <c r="A122" s="17" t="s">
        <v>227</v>
      </c>
      <c r="B122" s="196" t="s">
        <v>333</v>
      </c>
      <c r="C122" s="24" t="s">
        <v>334</v>
      </c>
      <c r="D122" s="196" t="s">
        <v>9</v>
      </c>
      <c r="E122" s="3">
        <v>4890</v>
      </c>
      <c r="F122" s="357">
        <v>0</v>
      </c>
      <c r="G122" s="175">
        <f t="shared" si="2"/>
        <v>0</v>
      </c>
      <c r="H122" s="64">
        <f>G122-I122</f>
        <v>0</v>
      </c>
      <c r="I122" s="64">
        <f>L122*F122</f>
        <v>0</v>
      </c>
    </row>
    <row r="123" spans="1:9">
      <c r="A123" s="17"/>
      <c r="B123" s="17"/>
      <c r="C123" s="21"/>
      <c r="D123" s="196"/>
      <c r="E123" s="19"/>
      <c r="F123" s="357"/>
      <c r="G123" s="175">
        <f t="shared" si="2"/>
        <v>0</v>
      </c>
      <c r="H123" s="64"/>
      <c r="I123" s="64"/>
    </row>
    <row r="124" spans="1:9">
      <c r="A124" s="17" t="s">
        <v>228</v>
      </c>
      <c r="B124" s="23" t="s">
        <v>59</v>
      </c>
      <c r="C124" s="21" t="s">
        <v>76</v>
      </c>
      <c r="D124" s="196" t="s">
        <v>6</v>
      </c>
      <c r="E124" s="3">
        <v>10051</v>
      </c>
      <c r="F124" s="357">
        <v>0</v>
      </c>
      <c r="G124" s="175">
        <f t="shared" si="2"/>
        <v>0</v>
      </c>
      <c r="H124" s="64">
        <f>G124-I124</f>
        <v>0</v>
      </c>
      <c r="I124" s="64">
        <f>L124*F124</f>
        <v>0</v>
      </c>
    </row>
    <row r="125" spans="1:9">
      <c r="A125" s="17"/>
      <c r="B125" s="17"/>
      <c r="C125" s="196"/>
      <c r="D125" s="196"/>
      <c r="E125" s="19"/>
      <c r="F125" s="357"/>
      <c r="G125" s="175">
        <f t="shared" si="2"/>
        <v>0</v>
      </c>
      <c r="H125" s="64"/>
      <c r="I125" s="64"/>
    </row>
    <row r="126" spans="1:9" ht="26.4">
      <c r="A126" s="17" t="s">
        <v>41</v>
      </c>
      <c r="B126" s="23" t="s">
        <v>59</v>
      </c>
      <c r="C126" s="21" t="s">
        <v>311</v>
      </c>
      <c r="D126" s="196" t="s">
        <v>5</v>
      </c>
      <c r="E126" s="3">
        <v>1110</v>
      </c>
      <c r="F126" s="357">
        <v>0</v>
      </c>
      <c r="G126" s="175">
        <f t="shared" si="2"/>
        <v>0</v>
      </c>
      <c r="H126" s="64">
        <f>G126-I126</f>
        <v>0</v>
      </c>
      <c r="I126" s="64">
        <f>L126*F126</f>
        <v>0</v>
      </c>
    </row>
    <row r="127" spans="1:9">
      <c r="A127" s="17"/>
      <c r="B127" s="17"/>
      <c r="C127" s="21"/>
      <c r="D127" s="196"/>
      <c r="E127" s="19"/>
      <c r="F127" s="357"/>
      <c r="G127" s="175">
        <f t="shared" si="2"/>
        <v>0</v>
      </c>
      <c r="H127" s="64"/>
      <c r="I127" s="64"/>
    </row>
    <row r="128" spans="1:9" ht="26.4">
      <c r="A128" s="17" t="s">
        <v>42</v>
      </c>
      <c r="B128" s="23" t="s">
        <v>335</v>
      </c>
      <c r="C128" s="21" t="s">
        <v>340</v>
      </c>
      <c r="D128" s="196" t="s">
        <v>6</v>
      </c>
      <c r="E128" s="3">
        <v>550</v>
      </c>
      <c r="F128" s="357">
        <v>0</v>
      </c>
      <c r="G128" s="175">
        <f t="shared" si="2"/>
        <v>0</v>
      </c>
      <c r="H128" s="64">
        <f>G128-I128</f>
        <v>0</v>
      </c>
      <c r="I128" s="64">
        <f>L128*F128</f>
        <v>0</v>
      </c>
    </row>
    <row r="129" spans="1:9">
      <c r="A129" s="17"/>
      <c r="B129" s="23"/>
      <c r="C129" s="21"/>
      <c r="D129" s="196"/>
      <c r="E129" s="3"/>
      <c r="F129" s="357"/>
      <c r="G129" s="175">
        <f t="shared" si="2"/>
        <v>0</v>
      </c>
      <c r="H129" s="64"/>
      <c r="I129" s="64"/>
    </row>
    <row r="130" spans="1:9" ht="26.4">
      <c r="A130" s="17" t="s">
        <v>77</v>
      </c>
      <c r="B130" s="23" t="s">
        <v>336</v>
      </c>
      <c r="C130" s="21" t="s">
        <v>341</v>
      </c>
      <c r="D130" s="196" t="s">
        <v>6</v>
      </c>
      <c r="E130" s="3">
        <v>550</v>
      </c>
      <c r="F130" s="357">
        <v>0</v>
      </c>
      <c r="G130" s="175">
        <f t="shared" si="2"/>
        <v>0</v>
      </c>
      <c r="H130" s="64">
        <f>G130-I130</f>
        <v>0</v>
      </c>
      <c r="I130" s="64">
        <f>L130*F130</f>
        <v>0</v>
      </c>
    </row>
    <row r="131" spans="1:9">
      <c r="A131" s="17"/>
      <c r="B131" s="23"/>
      <c r="C131" s="21"/>
      <c r="D131" s="196"/>
      <c r="E131" s="3"/>
      <c r="F131" s="357"/>
      <c r="G131" s="175">
        <f t="shared" si="2"/>
        <v>0</v>
      </c>
      <c r="H131" s="64"/>
      <c r="I131" s="64"/>
    </row>
    <row r="132" spans="1:9" ht="26.4">
      <c r="A132" s="17" t="s">
        <v>262</v>
      </c>
      <c r="B132" s="23" t="s">
        <v>337</v>
      </c>
      <c r="C132" s="21" t="s">
        <v>338</v>
      </c>
      <c r="D132" s="196" t="s">
        <v>6</v>
      </c>
      <c r="E132" s="3">
        <v>7215</v>
      </c>
      <c r="F132" s="357">
        <v>0</v>
      </c>
      <c r="G132" s="175">
        <f t="shared" si="2"/>
        <v>0</v>
      </c>
      <c r="H132" s="64">
        <f>G132-I132</f>
        <v>0</v>
      </c>
      <c r="I132" s="64">
        <f>L132*F132</f>
        <v>0</v>
      </c>
    </row>
    <row r="133" spans="1:9">
      <c r="A133" s="17"/>
      <c r="B133" s="23"/>
      <c r="C133" s="21"/>
      <c r="D133" s="196"/>
      <c r="E133" s="19"/>
      <c r="F133" s="357"/>
      <c r="G133" s="175">
        <f t="shared" si="2"/>
        <v>0</v>
      </c>
      <c r="H133" s="64"/>
      <c r="I133" s="64"/>
    </row>
    <row r="134" spans="1:9" ht="26.4">
      <c r="A134" s="17" t="s">
        <v>642</v>
      </c>
      <c r="B134" s="23" t="s">
        <v>643</v>
      </c>
      <c r="C134" s="49" t="s">
        <v>644</v>
      </c>
      <c r="D134" s="196" t="s">
        <v>6</v>
      </c>
      <c r="E134" s="3">
        <v>416</v>
      </c>
      <c r="F134" s="357">
        <v>0</v>
      </c>
      <c r="G134" s="175">
        <f t="shared" si="2"/>
        <v>0</v>
      </c>
      <c r="H134" s="64">
        <f>G134-I134</f>
        <v>0</v>
      </c>
      <c r="I134" s="64">
        <f>L134*F134</f>
        <v>0</v>
      </c>
    </row>
    <row r="135" spans="1:9">
      <c r="A135" s="17"/>
      <c r="B135" s="17"/>
      <c r="C135" s="21"/>
      <c r="D135" s="196"/>
      <c r="E135" s="19"/>
      <c r="F135" s="357"/>
      <c r="G135" s="175">
        <f t="shared" si="2"/>
        <v>0</v>
      </c>
      <c r="H135" s="64"/>
      <c r="I135" s="64"/>
    </row>
    <row r="136" spans="1:9" ht="26.4">
      <c r="A136" s="17" t="s">
        <v>147</v>
      </c>
      <c r="B136" s="17" t="s">
        <v>43</v>
      </c>
      <c r="C136" s="21" t="s">
        <v>87</v>
      </c>
      <c r="D136" s="196" t="s">
        <v>5</v>
      </c>
      <c r="E136" s="3">
        <v>740</v>
      </c>
      <c r="F136" s="357">
        <v>0</v>
      </c>
      <c r="G136" s="175">
        <f t="shared" si="2"/>
        <v>0</v>
      </c>
      <c r="H136" s="64">
        <f>G136-I136</f>
        <v>0</v>
      </c>
      <c r="I136" s="64">
        <f>L136*F136</f>
        <v>0</v>
      </c>
    </row>
    <row r="137" spans="1:9">
      <c r="A137" s="17"/>
      <c r="B137" s="17"/>
      <c r="C137" s="21"/>
      <c r="D137" s="196"/>
      <c r="E137" s="19"/>
      <c r="F137" s="357"/>
      <c r="G137" s="175">
        <f t="shared" si="2"/>
        <v>0</v>
      </c>
      <c r="H137" s="64"/>
      <c r="I137" s="64"/>
    </row>
    <row r="138" spans="1:9" ht="26.4">
      <c r="A138" s="17" t="s">
        <v>91</v>
      </c>
      <c r="B138" s="17" t="s">
        <v>89</v>
      </c>
      <c r="C138" s="21" t="s">
        <v>90</v>
      </c>
      <c r="D138" s="196" t="s">
        <v>5</v>
      </c>
      <c r="E138" s="3">
        <v>30</v>
      </c>
      <c r="F138" s="357">
        <v>0</v>
      </c>
      <c r="G138" s="175">
        <f t="shared" si="2"/>
        <v>0</v>
      </c>
      <c r="H138" s="64">
        <f>G138-I138</f>
        <v>0</v>
      </c>
      <c r="I138" s="64">
        <f>L138*F138</f>
        <v>0</v>
      </c>
    </row>
    <row r="139" spans="1:9">
      <c r="A139" s="17"/>
      <c r="B139" s="17"/>
      <c r="C139" s="21"/>
      <c r="D139" s="196"/>
      <c r="E139" s="19"/>
      <c r="F139" s="357"/>
      <c r="G139" s="175">
        <f t="shared" si="2"/>
        <v>0</v>
      </c>
      <c r="H139" s="64"/>
      <c r="I139" s="64"/>
    </row>
    <row r="140" spans="1:9" ht="26.4">
      <c r="A140" s="17" t="s">
        <v>92</v>
      </c>
      <c r="B140" s="17" t="s">
        <v>645</v>
      </c>
      <c r="C140" s="21" t="s">
        <v>219</v>
      </c>
      <c r="D140" s="196" t="s">
        <v>5</v>
      </c>
      <c r="E140" s="3">
        <v>770</v>
      </c>
      <c r="F140" s="357">
        <v>0</v>
      </c>
      <c r="G140" s="175">
        <f t="shared" si="2"/>
        <v>0</v>
      </c>
      <c r="H140" s="64">
        <f>G140-I140</f>
        <v>0</v>
      </c>
      <c r="I140" s="64">
        <f>L140*F140</f>
        <v>0</v>
      </c>
    </row>
    <row r="141" spans="1:9">
      <c r="A141" s="17"/>
      <c r="B141" s="17"/>
      <c r="C141" s="21"/>
      <c r="D141" s="196"/>
      <c r="E141" s="19"/>
      <c r="F141" s="357"/>
      <c r="G141" s="175">
        <f t="shared" si="2"/>
        <v>0</v>
      </c>
      <c r="H141" s="64"/>
      <c r="I141" s="64"/>
    </row>
    <row r="142" spans="1:9" ht="26.4">
      <c r="A142" s="17" t="s">
        <v>93</v>
      </c>
      <c r="B142" s="19" t="s">
        <v>59</v>
      </c>
      <c r="C142" s="21" t="s">
        <v>646</v>
      </c>
      <c r="D142" s="196" t="s">
        <v>5</v>
      </c>
      <c r="E142" s="3">
        <v>0</v>
      </c>
      <c r="F142" s="357">
        <v>0</v>
      </c>
      <c r="G142" s="175">
        <f t="shared" si="2"/>
        <v>0</v>
      </c>
      <c r="H142" s="64">
        <f>G142-I142</f>
        <v>0</v>
      </c>
      <c r="I142" s="64">
        <f>L142*F142</f>
        <v>0</v>
      </c>
    </row>
    <row r="143" spans="1:9">
      <c r="A143" s="17"/>
      <c r="B143" s="23"/>
      <c r="C143" s="49"/>
      <c r="D143" s="196"/>
      <c r="E143" s="3"/>
      <c r="F143" s="357"/>
      <c r="G143" s="175">
        <f t="shared" si="2"/>
        <v>0</v>
      </c>
      <c r="H143" s="64"/>
      <c r="I143" s="64"/>
    </row>
    <row r="144" spans="1:9" ht="26.4">
      <c r="A144" s="17" t="s">
        <v>148</v>
      </c>
      <c r="B144" s="23" t="s">
        <v>647</v>
      </c>
      <c r="C144" s="49" t="s">
        <v>648</v>
      </c>
      <c r="D144" s="196" t="s">
        <v>6</v>
      </c>
      <c r="E144" s="3">
        <v>3324</v>
      </c>
      <c r="F144" s="357">
        <v>0</v>
      </c>
      <c r="G144" s="175">
        <f t="shared" si="2"/>
        <v>0</v>
      </c>
      <c r="H144" s="64">
        <f>G144-I144</f>
        <v>0</v>
      </c>
      <c r="I144" s="64">
        <f>L144*F144</f>
        <v>0</v>
      </c>
    </row>
    <row r="145" spans="1:9">
      <c r="A145" s="17"/>
      <c r="B145" s="17"/>
      <c r="C145" s="21"/>
      <c r="D145" s="196"/>
      <c r="E145" s="19"/>
      <c r="F145" s="357"/>
      <c r="G145" s="175">
        <f t="shared" si="2"/>
        <v>0</v>
      </c>
      <c r="H145" s="64"/>
      <c r="I145" s="64"/>
    </row>
    <row r="146" spans="1:9">
      <c r="A146" s="17" t="s">
        <v>229</v>
      </c>
      <c r="B146" s="23" t="s">
        <v>339</v>
      </c>
      <c r="C146" s="21" t="s">
        <v>312</v>
      </c>
      <c r="D146" s="196" t="s">
        <v>6</v>
      </c>
      <c r="E146" s="3">
        <v>12330</v>
      </c>
      <c r="F146" s="357">
        <v>0</v>
      </c>
      <c r="G146" s="175">
        <f t="shared" si="2"/>
        <v>0</v>
      </c>
      <c r="H146" s="64">
        <f>G146-I146</f>
        <v>0</v>
      </c>
      <c r="I146" s="64">
        <f>L146*F146</f>
        <v>0</v>
      </c>
    </row>
    <row r="147" spans="1:9">
      <c r="A147" s="17"/>
      <c r="B147" s="23"/>
      <c r="C147" s="21"/>
      <c r="D147" s="196"/>
      <c r="E147" s="3"/>
      <c r="F147" s="357"/>
      <c r="G147" s="175">
        <f t="shared" si="2"/>
        <v>0</v>
      </c>
      <c r="H147" s="64"/>
      <c r="I147" s="64"/>
    </row>
    <row r="148" spans="1:9">
      <c r="A148" s="438" t="s">
        <v>677</v>
      </c>
      <c r="B148" s="438"/>
      <c r="C148" s="438"/>
      <c r="D148" s="196"/>
      <c r="E148" s="19"/>
      <c r="F148" s="357"/>
      <c r="G148" s="175">
        <f t="shared" si="2"/>
        <v>0</v>
      </c>
      <c r="H148" s="64"/>
      <c r="I148" s="64"/>
    </row>
    <row r="149" spans="1:9">
      <c r="A149" s="484" t="s">
        <v>678</v>
      </c>
      <c r="B149" s="484"/>
      <c r="C149" s="484"/>
      <c r="D149" s="196"/>
      <c r="E149" s="19"/>
      <c r="F149" s="357"/>
      <c r="G149" s="175">
        <f t="shared" si="2"/>
        <v>0</v>
      </c>
      <c r="H149" s="64"/>
      <c r="I149" s="64"/>
    </row>
    <row r="150" spans="1:9">
      <c r="A150" s="181"/>
      <c r="B150" s="181"/>
      <c r="C150" s="181"/>
      <c r="D150" s="196"/>
      <c r="E150" s="19"/>
      <c r="F150" s="357"/>
      <c r="G150" s="175">
        <f t="shared" si="2"/>
        <v>0</v>
      </c>
      <c r="H150" s="64"/>
      <c r="I150" s="64"/>
    </row>
    <row r="151" spans="1:9" ht="37.5" customHeight="1">
      <c r="A151" s="181"/>
      <c r="B151" s="485" t="s">
        <v>679</v>
      </c>
      <c r="C151" s="439"/>
      <c r="D151" s="196"/>
      <c r="E151" s="19"/>
      <c r="F151" s="357"/>
      <c r="G151" s="175">
        <f t="shared" si="2"/>
        <v>0</v>
      </c>
      <c r="H151" s="64"/>
      <c r="I151" s="64"/>
    </row>
    <row r="152" spans="1:9">
      <c r="A152" s="181"/>
      <c r="B152" s="181"/>
      <c r="C152" s="181"/>
      <c r="D152" s="196"/>
      <c r="E152" s="19"/>
      <c r="F152" s="357"/>
      <c r="G152" s="175">
        <f t="shared" si="2"/>
        <v>0</v>
      </c>
      <c r="H152" s="64"/>
      <c r="I152" s="64"/>
    </row>
    <row r="153" spans="1:9" ht="26.4">
      <c r="A153" s="55" t="s">
        <v>148</v>
      </c>
      <c r="B153" s="165" t="s">
        <v>59</v>
      </c>
      <c r="C153" s="197" t="s">
        <v>680</v>
      </c>
      <c r="D153" s="196" t="s">
        <v>6</v>
      </c>
      <c r="E153" s="19" t="s">
        <v>681</v>
      </c>
      <c r="F153" s="357">
        <v>0</v>
      </c>
      <c r="G153" s="175">
        <f t="shared" si="2"/>
        <v>0</v>
      </c>
      <c r="H153" s="64">
        <f>G153-I153</f>
        <v>0</v>
      </c>
      <c r="I153" s="64">
        <f>L153*F153</f>
        <v>0</v>
      </c>
    </row>
    <row r="154" spans="1:9">
      <c r="A154" s="55"/>
      <c r="B154" s="165"/>
      <c r="C154" s="55"/>
      <c r="D154" s="196"/>
      <c r="E154" s="19"/>
      <c r="F154" s="357"/>
      <c r="G154" s="175">
        <f t="shared" si="2"/>
        <v>0</v>
      </c>
      <c r="H154" s="64"/>
      <c r="I154" s="64"/>
    </row>
    <row r="155" spans="1:9" ht="26.4">
      <c r="A155" s="55" t="s">
        <v>229</v>
      </c>
      <c r="B155" s="165" t="s">
        <v>59</v>
      </c>
      <c r="C155" s="197" t="s">
        <v>223</v>
      </c>
      <c r="D155" s="196" t="s">
        <v>9</v>
      </c>
      <c r="E155" s="19" t="s">
        <v>234</v>
      </c>
      <c r="F155" s="357">
        <v>0</v>
      </c>
      <c r="G155" s="175">
        <f t="shared" si="2"/>
        <v>0</v>
      </c>
      <c r="H155" s="64">
        <f>G155-I155</f>
        <v>0</v>
      </c>
      <c r="I155" s="64">
        <f>L155*F155</f>
        <v>0</v>
      </c>
    </row>
    <row r="156" spans="1:9">
      <c r="A156" s="55"/>
      <c r="B156" s="165"/>
      <c r="C156" s="55"/>
      <c r="D156" s="196"/>
      <c r="E156" s="19"/>
      <c r="F156" s="357"/>
      <c r="G156" s="175">
        <f t="shared" si="2"/>
        <v>0</v>
      </c>
      <c r="H156" s="64"/>
      <c r="I156" s="64"/>
    </row>
    <row r="157" spans="1:9" ht="26.4">
      <c r="A157" s="55" t="s">
        <v>190</v>
      </c>
      <c r="B157" s="165" t="s">
        <v>59</v>
      </c>
      <c r="C157" s="197" t="s">
        <v>682</v>
      </c>
      <c r="D157" s="196" t="s">
        <v>224</v>
      </c>
      <c r="E157" s="19" t="s">
        <v>683</v>
      </c>
      <c r="F157" s="357">
        <v>0</v>
      </c>
      <c r="G157" s="175">
        <f t="shared" si="2"/>
        <v>0</v>
      </c>
      <c r="H157" s="64">
        <f>G157-I157</f>
        <v>0</v>
      </c>
      <c r="I157" s="64">
        <f>L157*F157</f>
        <v>0</v>
      </c>
    </row>
    <row r="158" spans="1:9">
      <c r="A158" s="55"/>
      <c r="B158" s="165"/>
      <c r="C158" s="197"/>
      <c r="D158" s="196"/>
      <c r="E158" s="19"/>
      <c r="F158" s="357"/>
      <c r="G158" s="175">
        <f t="shared" si="2"/>
        <v>0</v>
      </c>
      <c r="H158" s="64"/>
      <c r="I158" s="64"/>
    </row>
    <row r="159" spans="1:9" ht="26.4">
      <c r="A159" s="55" t="s">
        <v>191</v>
      </c>
      <c r="B159" s="23" t="s">
        <v>59</v>
      </c>
      <c r="C159" s="197" t="s">
        <v>309</v>
      </c>
      <c r="D159" s="196" t="s">
        <v>9</v>
      </c>
      <c r="E159" s="19" t="s">
        <v>79</v>
      </c>
      <c r="F159" s="357">
        <v>0</v>
      </c>
      <c r="G159" s="175">
        <f t="shared" si="2"/>
        <v>0</v>
      </c>
      <c r="H159" s="64">
        <f>G159-I159</f>
        <v>0</v>
      </c>
      <c r="I159" s="64">
        <f>L159*F159</f>
        <v>0</v>
      </c>
    </row>
    <row r="160" spans="1:9">
      <c r="A160" s="55"/>
      <c r="B160" s="23"/>
      <c r="C160" s="197"/>
      <c r="D160" s="196"/>
      <c r="E160" s="19"/>
      <c r="F160" s="357"/>
      <c r="G160" s="175">
        <f t="shared" si="2"/>
        <v>0</v>
      </c>
      <c r="H160" s="64"/>
      <c r="I160" s="64"/>
    </row>
    <row r="161" spans="1:9" ht="39.6">
      <c r="A161" s="55" t="s">
        <v>240</v>
      </c>
      <c r="B161" s="23" t="s">
        <v>59</v>
      </c>
      <c r="C161" s="197" t="s">
        <v>684</v>
      </c>
      <c r="D161" s="196" t="s">
        <v>5</v>
      </c>
      <c r="E161" s="19" t="s">
        <v>251</v>
      </c>
      <c r="F161" s="357">
        <v>0</v>
      </c>
      <c r="G161" s="175">
        <f t="shared" si="2"/>
        <v>0</v>
      </c>
      <c r="H161" s="64">
        <f>G161-I161</f>
        <v>0</v>
      </c>
      <c r="I161" s="64">
        <f>L161*F161</f>
        <v>0</v>
      </c>
    </row>
    <row r="162" spans="1:9">
      <c r="A162" s="55"/>
      <c r="B162" s="165"/>
      <c r="C162" s="197"/>
      <c r="D162" s="196"/>
      <c r="E162" s="19"/>
      <c r="F162" s="357"/>
      <c r="G162" s="175">
        <f t="shared" si="2"/>
        <v>0</v>
      </c>
      <c r="H162" s="64"/>
      <c r="I162" s="64"/>
    </row>
    <row r="163" spans="1:9">
      <c r="A163" s="438" t="s">
        <v>245</v>
      </c>
      <c r="B163" s="438"/>
      <c r="C163" s="438"/>
      <c r="D163" s="196"/>
      <c r="E163" s="19"/>
      <c r="F163" s="357"/>
      <c r="G163" s="175">
        <f t="shared" si="2"/>
        <v>0</v>
      </c>
      <c r="H163" s="64"/>
      <c r="I163" s="64"/>
    </row>
    <row r="164" spans="1:9">
      <c r="A164" s="438" t="s">
        <v>685</v>
      </c>
      <c r="B164" s="438"/>
      <c r="C164" s="438"/>
      <c r="D164" s="196"/>
      <c r="E164" s="19"/>
      <c r="F164" s="357"/>
      <c r="G164" s="175">
        <f t="shared" si="2"/>
        <v>0</v>
      </c>
      <c r="H164" s="64"/>
      <c r="I164" s="64"/>
    </row>
    <row r="165" spans="1:9">
      <c r="A165" s="181"/>
      <c r="B165" s="181"/>
      <c r="C165" s="181"/>
      <c r="D165" s="196"/>
      <c r="E165" s="19"/>
      <c r="F165" s="357"/>
      <c r="G165" s="175">
        <f t="shared" si="2"/>
        <v>0</v>
      </c>
      <c r="H165" s="64"/>
      <c r="I165" s="64"/>
    </row>
    <row r="166" spans="1:9" ht="45" customHeight="1">
      <c r="A166" s="181"/>
      <c r="B166" s="486" t="s">
        <v>258</v>
      </c>
      <c r="C166" s="486"/>
      <c r="D166" s="196"/>
      <c r="E166" s="19"/>
      <c r="F166" s="357"/>
      <c r="G166" s="175">
        <f t="shared" si="2"/>
        <v>0</v>
      </c>
      <c r="H166" s="64"/>
      <c r="I166" s="64"/>
    </row>
    <row r="167" spans="1:9">
      <c r="A167" s="55"/>
      <c r="B167" s="23"/>
      <c r="C167" s="55"/>
      <c r="D167" s="196"/>
      <c r="E167" s="19"/>
      <c r="F167" s="357"/>
      <c r="G167" s="175">
        <f t="shared" si="2"/>
        <v>0</v>
      </c>
      <c r="H167" s="64"/>
      <c r="I167" s="64"/>
    </row>
    <row r="168" spans="1:9" ht="26.4">
      <c r="A168" s="55" t="s">
        <v>246</v>
      </c>
      <c r="B168" s="23" t="s">
        <v>59</v>
      </c>
      <c r="C168" s="197" t="s">
        <v>368</v>
      </c>
      <c r="D168" s="196" t="s">
        <v>9</v>
      </c>
      <c r="E168" s="3">
        <v>2</v>
      </c>
      <c r="F168" s="357">
        <v>0</v>
      </c>
      <c r="G168" s="175">
        <f t="shared" si="2"/>
        <v>0</v>
      </c>
      <c r="H168" s="64">
        <f>G168-I168</f>
        <v>0</v>
      </c>
      <c r="I168" s="64">
        <f>L168*F168</f>
        <v>0</v>
      </c>
    </row>
    <row r="169" spans="1:9">
      <c r="A169" s="55"/>
      <c r="B169" s="23"/>
      <c r="C169" s="55"/>
      <c r="D169" s="196"/>
      <c r="E169" s="19"/>
      <c r="F169" s="357"/>
      <c r="G169" s="175">
        <f t="shared" si="2"/>
        <v>0</v>
      </c>
      <c r="H169" s="64"/>
      <c r="I169" s="64"/>
    </row>
    <row r="170" spans="1:9" ht="39.6">
      <c r="A170" s="55" t="s">
        <v>247</v>
      </c>
      <c r="B170" s="23" t="s">
        <v>59</v>
      </c>
      <c r="C170" s="197" t="s">
        <v>248</v>
      </c>
      <c r="D170" s="196" t="s">
        <v>9</v>
      </c>
      <c r="E170" s="3">
        <v>12</v>
      </c>
      <c r="F170" s="357">
        <v>0</v>
      </c>
      <c r="G170" s="175">
        <f t="shared" si="2"/>
        <v>0</v>
      </c>
      <c r="H170" s="64">
        <f>G170-I170</f>
        <v>0</v>
      </c>
      <c r="I170" s="64">
        <f>L170*F170</f>
        <v>0</v>
      </c>
    </row>
    <row r="171" spans="1:9">
      <c r="A171" s="17"/>
      <c r="B171" s="17"/>
      <c r="C171" s="21"/>
      <c r="D171" s="196"/>
      <c r="E171" s="19"/>
      <c r="F171" s="357"/>
      <c r="G171" s="175"/>
      <c r="H171" s="64"/>
      <c r="I171" s="64"/>
    </row>
    <row r="172" spans="1:9">
      <c r="A172" s="26"/>
      <c r="B172" s="26"/>
      <c r="C172" s="184" t="s">
        <v>222</v>
      </c>
      <c r="D172" s="184"/>
      <c r="E172" s="160"/>
      <c r="F172" s="354"/>
      <c r="G172" s="172">
        <f>SUM(G120:G170)</f>
        <v>0</v>
      </c>
      <c r="H172" s="29">
        <f>SUM(H120:H170)</f>
        <v>0</v>
      </c>
      <c r="I172" s="29">
        <f>SUM(I120:I170)</f>
        <v>0</v>
      </c>
    </row>
    <row r="173" spans="1:9">
      <c r="A173" s="17"/>
      <c r="B173" s="17"/>
      <c r="C173" s="182"/>
      <c r="D173" s="182"/>
      <c r="E173" s="19"/>
      <c r="F173" s="357"/>
      <c r="G173" s="176"/>
      <c r="H173" s="64"/>
      <c r="I173" s="64"/>
    </row>
    <row r="174" spans="1:9">
      <c r="A174" s="17"/>
      <c r="B174" s="17"/>
      <c r="C174" s="182"/>
      <c r="D174" s="182"/>
      <c r="E174" s="19"/>
      <c r="F174" s="357"/>
      <c r="G174" s="176"/>
      <c r="H174" s="64"/>
      <c r="I174" s="64"/>
    </row>
    <row r="175" spans="1:9">
      <c r="A175" s="17"/>
      <c r="B175" s="17"/>
      <c r="C175" s="196"/>
      <c r="D175" s="196"/>
      <c r="E175" s="19"/>
      <c r="F175" s="357"/>
      <c r="G175" s="166"/>
      <c r="H175" s="64"/>
      <c r="I175" s="64"/>
    </row>
    <row r="176" spans="1:9">
      <c r="A176" s="18" t="s">
        <v>15</v>
      </c>
      <c r="B176" s="18"/>
      <c r="C176" s="20" t="s">
        <v>158</v>
      </c>
      <c r="D176" s="196"/>
      <c r="E176" s="19"/>
      <c r="F176" s="357"/>
      <c r="G176" s="166"/>
      <c r="H176" s="64"/>
      <c r="I176" s="64"/>
    </row>
    <row r="177" spans="1:9">
      <c r="A177" s="18"/>
      <c r="B177" s="18"/>
      <c r="C177" s="20"/>
      <c r="D177" s="196"/>
      <c r="E177" s="19"/>
      <c r="F177" s="357"/>
      <c r="G177" s="166"/>
      <c r="H177" s="64"/>
      <c r="I177" s="64"/>
    </row>
    <row r="178" spans="1:9">
      <c r="A178" s="18"/>
      <c r="B178" s="482" t="s">
        <v>176</v>
      </c>
      <c r="C178" s="482"/>
      <c r="D178" s="482"/>
      <c r="E178" s="482"/>
      <c r="F178" s="357"/>
      <c r="G178" s="166"/>
      <c r="H178" s="64"/>
      <c r="I178" s="64"/>
    </row>
    <row r="179" spans="1:9">
      <c r="A179" s="18"/>
      <c r="B179" s="482"/>
      <c r="C179" s="482"/>
      <c r="D179" s="482"/>
      <c r="E179" s="482"/>
      <c r="F179" s="357"/>
      <c r="G179" s="166"/>
      <c r="H179" s="64"/>
      <c r="I179" s="64"/>
    </row>
    <row r="180" spans="1:9" ht="15.75" customHeight="1">
      <c r="A180" s="18"/>
      <c r="B180" s="482"/>
      <c r="C180" s="482"/>
      <c r="D180" s="482"/>
      <c r="E180" s="482"/>
      <c r="F180" s="357"/>
      <c r="G180" s="166"/>
      <c r="H180" s="64"/>
      <c r="I180" s="64"/>
    </row>
    <row r="181" spans="1:9">
      <c r="A181" s="18"/>
      <c r="B181" s="18"/>
      <c r="C181" s="20"/>
      <c r="D181" s="196"/>
      <c r="E181" s="19"/>
      <c r="F181" s="357"/>
      <c r="G181" s="166"/>
      <c r="H181" s="64"/>
      <c r="I181" s="64"/>
    </row>
    <row r="182" spans="1:9" ht="27.75" customHeight="1">
      <c r="A182" s="17" t="s">
        <v>44</v>
      </c>
      <c r="B182" s="17" t="s">
        <v>111</v>
      </c>
      <c r="C182" s="21" t="s">
        <v>317</v>
      </c>
      <c r="D182" s="196" t="s">
        <v>5</v>
      </c>
      <c r="E182" s="3">
        <v>1130</v>
      </c>
      <c r="F182" s="357">
        <v>0</v>
      </c>
      <c r="G182" s="175">
        <f t="shared" ref="G182:G245" si="3">ROUND(E182*F182,2)</f>
        <v>0</v>
      </c>
      <c r="H182" s="64">
        <f>G182-I182</f>
        <v>0</v>
      </c>
      <c r="I182" s="64">
        <f>L182*F182</f>
        <v>0</v>
      </c>
    </row>
    <row r="183" spans="1:9">
      <c r="A183" s="17"/>
      <c r="B183" s="17"/>
      <c r="C183" s="196"/>
      <c r="D183" s="196"/>
      <c r="E183" s="19"/>
      <c r="F183" s="357"/>
      <c r="G183" s="175">
        <f t="shared" si="3"/>
        <v>0</v>
      </c>
      <c r="H183" s="64"/>
      <c r="I183" s="64"/>
    </row>
    <row r="184" spans="1:9" ht="26.4">
      <c r="A184" s="17" t="s">
        <v>45</v>
      </c>
      <c r="B184" s="17" t="s">
        <v>113</v>
      </c>
      <c r="C184" s="21" t="s">
        <v>259</v>
      </c>
      <c r="D184" s="196" t="s">
        <v>11</v>
      </c>
      <c r="E184" s="3">
        <v>71</v>
      </c>
      <c r="F184" s="357">
        <v>0</v>
      </c>
      <c r="G184" s="175">
        <f t="shared" si="3"/>
        <v>0</v>
      </c>
      <c r="H184" s="64">
        <f>G184-I184</f>
        <v>0</v>
      </c>
      <c r="I184" s="64">
        <f>L184*F184</f>
        <v>0</v>
      </c>
    </row>
    <row r="185" spans="1:9">
      <c r="A185" s="17"/>
      <c r="B185" s="17"/>
      <c r="C185" s="21"/>
      <c r="D185" s="196"/>
      <c r="E185" s="19"/>
      <c r="F185" s="357"/>
      <c r="G185" s="175">
        <f t="shared" si="3"/>
        <v>0</v>
      </c>
      <c r="H185" s="64"/>
      <c r="I185" s="64"/>
    </row>
    <row r="186" spans="1:9" ht="26.4">
      <c r="A186" s="17" t="s">
        <v>129</v>
      </c>
      <c r="B186" s="17" t="s">
        <v>174</v>
      </c>
      <c r="C186" s="21" t="s">
        <v>686</v>
      </c>
      <c r="D186" s="196" t="s">
        <v>11</v>
      </c>
      <c r="E186" s="3">
        <v>70</v>
      </c>
      <c r="F186" s="357">
        <v>0</v>
      </c>
      <c r="G186" s="175">
        <f t="shared" si="3"/>
        <v>0</v>
      </c>
      <c r="H186" s="64">
        <f>G186-I186</f>
        <v>0</v>
      </c>
      <c r="I186" s="64">
        <f>L186*F186</f>
        <v>0</v>
      </c>
    </row>
    <row r="187" spans="1:9">
      <c r="A187" s="17"/>
      <c r="B187" s="17"/>
      <c r="C187" s="21"/>
      <c r="D187" s="196"/>
      <c r="E187" s="19"/>
      <c r="F187" s="357"/>
      <c r="G187" s="175">
        <f t="shared" si="3"/>
        <v>0</v>
      </c>
      <c r="H187" s="64"/>
      <c r="I187" s="64"/>
    </row>
    <row r="188" spans="1:9" ht="26.4">
      <c r="A188" s="17" t="s">
        <v>130</v>
      </c>
      <c r="B188" s="17" t="s">
        <v>178</v>
      </c>
      <c r="C188" s="21" t="s">
        <v>175</v>
      </c>
      <c r="D188" s="196" t="s">
        <v>11</v>
      </c>
      <c r="E188" s="19" t="s">
        <v>79</v>
      </c>
      <c r="F188" s="357">
        <v>0</v>
      </c>
      <c r="G188" s="175">
        <f t="shared" si="3"/>
        <v>0</v>
      </c>
      <c r="H188" s="64">
        <f>G188-I188</f>
        <v>0</v>
      </c>
      <c r="I188" s="64">
        <f>L188*F188</f>
        <v>0</v>
      </c>
    </row>
    <row r="189" spans="1:9">
      <c r="A189" s="17"/>
      <c r="B189" s="17"/>
      <c r="C189" s="21"/>
      <c r="D189" s="196"/>
      <c r="E189" s="19"/>
      <c r="F189" s="357"/>
      <c r="G189" s="175">
        <f t="shared" si="3"/>
        <v>0</v>
      </c>
      <c r="H189" s="64"/>
      <c r="I189" s="64"/>
    </row>
    <row r="190" spans="1:9" ht="26.4">
      <c r="A190" s="17" t="s">
        <v>46</v>
      </c>
      <c r="B190" s="17" t="s">
        <v>351</v>
      </c>
      <c r="C190" s="21" t="s">
        <v>350</v>
      </c>
      <c r="D190" s="196" t="s">
        <v>11</v>
      </c>
      <c r="E190" s="19" t="s">
        <v>232</v>
      </c>
      <c r="F190" s="357">
        <v>0</v>
      </c>
      <c r="G190" s="175">
        <f t="shared" si="3"/>
        <v>0</v>
      </c>
      <c r="H190" s="64">
        <f>G190-I190</f>
        <v>0</v>
      </c>
      <c r="I190" s="64">
        <f>L190*F190</f>
        <v>0</v>
      </c>
    </row>
    <row r="191" spans="1:9">
      <c r="A191" s="17"/>
      <c r="B191" s="17"/>
      <c r="C191" s="21"/>
      <c r="D191" s="196"/>
      <c r="E191" s="19"/>
      <c r="F191" s="357"/>
      <c r="G191" s="175">
        <f t="shared" si="3"/>
        <v>0</v>
      </c>
      <c r="H191" s="64"/>
      <c r="I191" s="64"/>
    </row>
    <row r="192" spans="1:9" ht="25.5" customHeight="1">
      <c r="A192" s="17" t="s">
        <v>47</v>
      </c>
      <c r="B192" s="17" t="s">
        <v>177</v>
      </c>
      <c r="C192" s="21" t="s">
        <v>352</v>
      </c>
      <c r="D192" s="196" t="s">
        <v>11</v>
      </c>
      <c r="E192" s="3">
        <v>41</v>
      </c>
      <c r="F192" s="357">
        <v>0</v>
      </c>
      <c r="G192" s="175">
        <f t="shared" si="3"/>
        <v>0</v>
      </c>
      <c r="H192" s="64">
        <f>G192-I192</f>
        <v>0</v>
      </c>
      <c r="I192" s="64">
        <f>L192*F192</f>
        <v>0</v>
      </c>
    </row>
    <row r="193" spans="1:9" ht="15" customHeight="1">
      <c r="A193" s="17"/>
      <c r="B193" s="17"/>
      <c r="C193" s="21"/>
      <c r="D193" s="196"/>
      <c r="E193" s="3"/>
      <c r="F193" s="357"/>
      <c r="G193" s="175">
        <f t="shared" si="3"/>
        <v>0</v>
      </c>
      <c r="H193" s="64"/>
      <c r="I193" s="64"/>
    </row>
    <row r="194" spans="1:9" ht="28.5" customHeight="1">
      <c r="A194" s="17" t="s">
        <v>95</v>
      </c>
      <c r="B194" s="17" t="s">
        <v>318</v>
      </c>
      <c r="C194" s="21" t="s">
        <v>353</v>
      </c>
      <c r="D194" s="196" t="s">
        <v>11</v>
      </c>
      <c r="E194" s="3">
        <v>9</v>
      </c>
      <c r="F194" s="357">
        <v>0</v>
      </c>
      <c r="G194" s="175">
        <f t="shared" si="3"/>
        <v>0</v>
      </c>
      <c r="H194" s="64">
        <f>G194-I194</f>
        <v>0</v>
      </c>
      <c r="I194" s="64">
        <f>L194*F194</f>
        <v>0</v>
      </c>
    </row>
    <row r="195" spans="1:9" ht="14.25" customHeight="1">
      <c r="A195" s="17"/>
      <c r="B195" s="17"/>
      <c r="C195" s="21"/>
      <c r="D195" s="196"/>
      <c r="E195" s="3"/>
      <c r="F195" s="357"/>
      <c r="G195" s="175">
        <f t="shared" si="3"/>
        <v>0</v>
      </c>
      <c r="H195" s="64"/>
      <c r="I195" s="64"/>
    </row>
    <row r="196" spans="1:9" ht="28.5" customHeight="1">
      <c r="A196" s="17" t="s">
        <v>96</v>
      </c>
      <c r="B196" s="17" t="s">
        <v>687</v>
      </c>
      <c r="C196" s="21" t="s">
        <v>688</v>
      </c>
      <c r="D196" s="196" t="s">
        <v>11</v>
      </c>
      <c r="E196" s="3">
        <v>1</v>
      </c>
      <c r="F196" s="357">
        <v>0</v>
      </c>
      <c r="G196" s="175">
        <f t="shared" si="3"/>
        <v>0</v>
      </c>
      <c r="H196" s="64">
        <f>G196-I196</f>
        <v>0</v>
      </c>
      <c r="I196" s="64">
        <f>L196*F196</f>
        <v>0</v>
      </c>
    </row>
    <row r="197" spans="1:9" ht="15.75" customHeight="1">
      <c r="A197" s="17"/>
      <c r="B197" s="17"/>
      <c r="C197" s="21"/>
      <c r="D197" s="196"/>
      <c r="E197" s="3"/>
      <c r="F197" s="357"/>
      <c r="G197" s="175">
        <f t="shared" si="3"/>
        <v>0</v>
      </c>
      <c r="H197" s="64"/>
      <c r="I197" s="64"/>
    </row>
    <row r="198" spans="1:9" ht="31.5" customHeight="1">
      <c r="A198" s="17" t="s">
        <v>131</v>
      </c>
      <c r="B198" s="17" t="s">
        <v>356</v>
      </c>
      <c r="C198" s="21" t="s">
        <v>354</v>
      </c>
      <c r="D198" s="196" t="s">
        <v>11</v>
      </c>
      <c r="E198" s="3">
        <v>5</v>
      </c>
      <c r="F198" s="357">
        <v>0</v>
      </c>
      <c r="G198" s="175">
        <f t="shared" si="3"/>
        <v>0</v>
      </c>
      <c r="H198" s="64">
        <f>G198-I198</f>
        <v>0</v>
      </c>
      <c r="I198" s="64">
        <f>L198*F198</f>
        <v>0</v>
      </c>
    </row>
    <row r="199" spans="1:9" ht="15" customHeight="1">
      <c r="A199" s="17"/>
      <c r="B199" s="17"/>
      <c r="C199" s="21"/>
      <c r="D199" s="196"/>
      <c r="E199" s="3"/>
      <c r="F199" s="357"/>
      <c r="G199" s="175">
        <f t="shared" si="3"/>
        <v>0</v>
      </c>
      <c r="H199" s="64"/>
      <c r="I199" s="64"/>
    </row>
    <row r="200" spans="1:9" ht="30.75" customHeight="1">
      <c r="A200" s="17" t="s">
        <v>97</v>
      </c>
      <c r="B200" s="17" t="s">
        <v>357</v>
      </c>
      <c r="C200" s="21" t="s">
        <v>355</v>
      </c>
      <c r="D200" s="196" t="s">
        <v>11</v>
      </c>
      <c r="E200" s="3">
        <v>7</v>
      </c>
      <c r="F200" s="357">
        <v>0</v>
      </c>
      <c r="G200" s="175">
        <f t="shared" si="3"/>
        <v>0</v>
      </c>
      <c r="H200" s="64">
        <f>G200-I200</f>
        <v>0</v>
      </c>
      <c r="I200" s="64">
        <f>L200*F200</f>
        <v>0</v>
      </c>
    </row>
    <row r="201" spans="1:9" ht="17.25" customHeight="1">
      <c r="A201" s="17"/>
      <c r="B201" s="17"/>
      <c r="C201" s="21"/>
      <c r="D201" s="196"/>
      <c r="E201" s="3"/>
      <c r="F201" s="357"/>
      <c r="G201" s="175">
        <f t="shared" si="3"/>
        <v>0</v>
      </c>
      <c r="H201" s="64"/>
      <c r="I201" s="64"/>
    </row>
    <row r="202" spans="1:9" ht="33" customHeight="1">
      <c r="A202" s="17" t="s">
        <v>98</v>
      </c>
      <c r="B202" s="17" t="s">
        <v>359</v>
      </c>
      <c r="C202" s="21" t="s">
        <v>358</v>
      </c>
      <c r="D202" s="196" t="s">
        <v>11</v>
      </c>
      <c r="E202" s="3">
        <v>1</v>
      </c>
      <c r="F202" s="357">
        <v>0</v>
      </c>
      <c r="G202" s="175">
        <f t="shared" si="3"/>
        <v>0</v>
      </c>
      <c r="H202" s="64">
        <f>G202-I202</f>
        <v>0</v>
      </c>
      <c r="I202" s="64">
        <f>L202*F202</f>
        <v>0</v>
      </c>
    </row>
    <row r="203" spans="1:9" ht="16.5" customHeight="1">
      <c r="A203" s="17"/>
      <c r="B203" s="17"/>
      <c r="C203" s="21"/>
      <c r="D203" s="196"/>
      <c r="E203" s="3"/>
      <c r="F203" s="357"/>
      <c r="G203" s="175">
        <f t="shared" si="3"/>
        <v>0</v>
      </c>
      <c r="H203" s="64"/>
      <c r="I203" s="64"/>
    </row>
    <row r="204" spans="1:9" ht="28.5" customHeight="1">
      <c r="A204" s="17" t="s">
        <v>99</v>
      </c>
      <c r="B204" s="17" t="s">
        <v>361</v>
      </c>
      <c r="C204" s="21" t="s">
        <v>360</v>
      </c>
      <c r="D204" s="196" t="s">
        <v>11</v>
      </c>
      <c r="E204" s="3">
        <v>1</v>
      </c>
      <c r="F204" s="357">
        <v>0</v>
      </c>
      <c r="G204" s="175">
        <f t="shared" si="3"/>
        <v>0</v>
      </c>
      <c r="H204" s="64">
        <f>G204-I204</f>
        <v>0</v>
      </c>
      <c r="I204" s="64">
        <f>L204*F204</f>
        <v>0</v>
      </c>
    </row>
    <row r="205" spans="1:9" ht="18" customHeight="1">
      <c r="A205" s="17"/>
      <c r="B205" s="17"/>
      <c r="C205" s="21"/>
      <c r="D205" s="196"/>
      <c r="E205" s="3"/>
      <c r="F205" s="357"/>
      <c r="G205" s="175">
        <f t="shared" si="3"/>
        <v>0</v>
      </c>
      <c r="H205" s="64"/>
      <c r="I205" s="64"/>
    </row>
    <row r="206" spans="1:9" ht="30.75" customHeight="1">
      <c r="A206" s="17" t="s">
        <v>132</v>
      </c>
      <c r="B206" s="17" t="s">
        <v>689</v>
      </c>
      <c r="C206" s="21" t="s">
        <v>690</v>
      </c>
      <c r="D206" s="196" t="s">
        <v>11</v>
      </c>
      <c r="E206" s="3">
        <v>1</v>
      </c>
      <c r="F206" s="357">
        <v>0</v>
      </c>
      <c r="G206" s="175">
        <f t="shared" si="3"/>
        <v>0</v>
      </c>
      <c r="H206" s="64">
        <f>G206-I206</f>
        <v>0</v>
      </c>
      <c r="I206" s="64">
        <f>L206*F206</f>
        <v>0</v>
      </c>
    </row>
    <row r="207" spans="1:9">
      <c r="A207" s="17"/>
      <c r="B207" s="17"/>
      <c r="C207" s="21"/>
      <c r="D207" s="196"/>
      <c r="E207" s="19"/>
      <c r="F207" s="357"/>
      <c r="G207" s="175">
        <f t="shared" si="3"/>
        <v>0</v>
      </c>
      <c r="H207" s="64"/>
      <c r="I207" s="64"/>
    </row>
    <row r="208" spans="1:9" ht="46.5" customHeight="1">
      <c r="A208" s="17" t="s">
        <v>100</v>
      </c>
      <c r="B208" s="23" t="s">
        <v>59</v>
      </c>
      <c r="C208" s="49" t="s">
        <v>691</v>
      </c>
      <c r="D208" s="196" t="s">
        <v>5</v>
      </c>
      <c r="E208" s="3">
        <v>129</v>
      </c>
      <c r="F208" s="357">
        <v>0</v>
      </c>
      <c r="G208" s="175">
        <f t="shared" si="3"/>
        <v>0</v>
      </c>
      <c r="H208" s="64">
        <f>G208-I208</f>
        <v>0</v>
      </c>
      <c r="I208" s="64">
        <f>L208*F208</f>
        <v>0</v>
      </c>
    </row>
    <row r="209" spans="1:9">
      <c r="A209" s="17"/>
      <c r="B209" s="17"/>
      <c r="C209" s="21"/>
      <c r="D209" s="196"/>
      <c r="E209" s="3"/>
      <c r="F209" s="357"/>
      <c r="G209" s="175">
        <f t="shared" si="3"/>
        <v>0</v>
      </c>
      <c r="H209" s="64"/>
      <c r="I209" s="64"/>
    </row>
    <row r="210" spans="1:9" ht="26.4">
      <c r="A210" s="17" t="s">
        <v>101</v>
      </c>
      <c r="B210" s="17" t="s">
        <v>363</v>
      </c>
      <c r="C210" s="21" t="s">
        <v>362</v>
      </c>
      <c r="D210" s="196" t="s">
        <v>5</v>
      </c>
      <c r="E210" s="3">
        <v>129</v>
      </c>
      <c r="F210" s="357">
        <v>0</v>
      </c>
      <c r="G210" s="175">
        <f t="shared" si="3"/>
        <v>0</v>
      </c>
      <c r="H210" s="64">
        <f>G210-I210</f>
        <v>0</v>
      </c>
      <c r="I210" s="64">
        <f>L210*F210</f>
        <v>0</v>
      </c>
    </row>
    <row r="211" spans="1:9">
      <c r="A211" s="17"/>
      <c r="B211" s="17"/>
      <c r="C211" s="21"/>
      <c r="D211" s="196"/>
      <c r="E211" s="3"/>
      <c r="F211" s="357"/>
      <c r="G211" s="175">
        <f t="shared" si="3"/>
        <v>0</v>
      </c>
      <c r="H211" s="64"/>
      <c r="I211" s="64"/>
    </row>
    <row r="212" spans="1:9" ht="26.4">
      <c r="A212" s="17" t="s">
        <v>102</v>
      </c>
      <c r="B212" s="23" t="s">
        <v>59</v>
      </c>
      <c r="C212" s="21" t="s">
        <v>692</v>
      </c>
      <c r="D212" s="196" t="s">
        <v>5</v>
      </c>
      <c r="E212" s="3">
        <v>103</v>
      </c>
      <c r="F212" s="357">
        <v>0</v>
      </c>
      <c r="G212" s="175">
        <f t="shared" si="3"/>
        <v>0</v>
      </c>
      <c r="H212" s="64">
        <f>G212-I212</f>
        <v>0</v>
      </c>
      <c r="I212" s="64">
        <f>L212*F212</f>
        <v>0</v>
      </c>
    </row>
    <row r="213" spans="1:9">
      <c r="A213" s="17"/>
      <c r="B213" s="17"/>
      <c r="C213" s="21"/>
      <c r="D213" s="196"/>
      <c r="E213" s="19"/>
      <c r="F213" s="357"/>
      <c r="G213" s="175">
        <f t="shared" si="3"/>
        <v>0</v>
      </c>
      <c r="H213" s="64"/>
      <c r="I213" s="64"/>
    </row>
    <row r="214" spans="1:9" ht="26.4">
      <c r="A214" s="17" t="s">
        <v>103</v>
      </c>
      <c r="B214" s="23" t="s">
        <v>59</v>
      </c>
      <c r="C214" s="21" t="s">
        <v>693</v>
      </c>
      <c r="D214" s="196" t="s">
        <v>5</v>
      </c>
      <c r="E214" s="19" t="s">
        <v>694</v>
      </c>
      <c r="F214" s="357">
        <v>0</v>
      </c>
      <c r="G214" s="175">
        <f t="shared" si="3"/>
        <v>0</v>
      </c>
      <c r="H214" s="64">
        <f>G214-I214</f>
        <v>0</v>
      </c>
      <c r="I214" s="64">
        <f>L214*F214</f>
        <v>0</v>
      </c>
    </row>
    <row r="215" spans="1:9">
      <c r="A215" s="17"/>
      <c r="B215" s="23"/>
      <c r="C215" s="21"/>
      <c r="D215" s="196"/>
      <c r="E215" s="19"/>
      <c r="F215" s="357"/>
      <c r="G215" s="175">
        <f t="shared" si="3"/>
        <v>0</v>
      </c>
      <c r="H215" s="64"/>
      <c r="I215" s="64"/>
    </row>
    <row r="216" spans="1:9" ht="26.4">
      <c r="A216" s="17" t="s">
        <v>104</v>
      </c>
      <c r="B216" s="23" t="s">
        <v>59</v>
      </c>
      <c r="C216" s="21" t="s">
        <v>695</v>
      </c>
      <c r="D216" s="196" t="s">
        <v>5</v>
      </c>
      <c r="E216" s="19" t="s">
        <v>696</v>
      </c>
      <c r="F216" s="357">
        <v>0</v>
      </c>
      <c r="G216" s="175">
        <f t="shared" si="3"/>
        <v>0</v>
      </c>
      <c r="H216" s="64">
        <f>G216-I216</f>
        <v>0</v>
      </c>
      <c r="I216" s="64">
        <f>L216*F216</f>
        <v>0</v>
      </c>
    </row>
    <row r="217" spans="1:9">
      <c r="A217" s="17"/>
      <c r="B217" s="17"/>
      <c r="C217" s="21"/>
      <c r="D217" s="196"/>
      <c r="E217" s="19"/>
      <c r="F217" s="357"/>
      <c r="G217" s="175">
        <f t="shared" si="3"/>
        <v>0</v>
      </c>
      <c r="H217" s="64"/>
      <c r="I217" s="64"/>
    </row>
    <row r="218" spans="1:9" ht="26.4">
      <c r="A218" s="17" t="s">
        <v>105</v>
      </c>
      <c r="B218" s="17" t="s">
        <v>171</v>
      </c>
      <c r="C218" s="21" t="s">
        <v>697</v>
      </c>
      <c r="D218" s="196" t="s">
        <v>5</v>
      </c>
      <c r="E218" s="3">
        <v>248</v>
      </c>
      <c r="F218" s="357">
        <v>0</v>
      </c>
      <c r="G218" s="175">
        <f t="shared" si="3"/>
        <v>0</v>
      </c>
      <c r="H218" s="64">
        <f>G218-I218</f>
        <v>0</v>
      </c>
      <c r="I218" s="64">
        <f>L218*F218</f>
        <v>0</v>
      </c>
    </row>
    <row r="219" spans="1:9">
      <c r="A219" s="17"/>
      <c r="B219" s="17"/>
      <c r="C219" s="21"/>
      <c r="D219" s="196"/>
      <c r="E219" s="19"/>
      <c r="F219" s="357"/>
      <c r="G219" s="175">
        <f t="shared" si="3"/>
        <v>0</v>
      </c>
      <c r="H219" s="64"/>
      <c r="I219" s="64"/>
    </row>
    <row r="220" spans="1:9" ht="26.4">
      <c r="A220" s="17" t="s">
        <v>109</v>
      </c>
      <c r="B220" s="17" t="s">
        <v>260</v>
      </c>
      <c r="C220" s="21" t="s">
        <v>698</v>
      </c>
      <c r="D220" s="196" t="s">
        <v>5</v>
      </c>
      <c r="E220" s="3">
        <v>283</v>
      </c>
      <c r="F220" s="357">
        <v>0</v>
      </c>
      <c r="G220" s="175">
        <f t="shared" si="3"/>
        <v>0</v>
      </c>
      <c r="H220" s="64">
        <f>G220-I220</f>
        <v>0</v>
      </c>
      <c r="I220" s="64">
        <f>L220*F220</f>
        <v>0</v>
      </c>
    </row>
    <row r="221" spans="1:9">
      <c r="A221" s="17"/>
      <c r="B221" s="17"/>
      <c r="C221" s="21"/>
      <c r="D221" s="196"/>
      <c r="E221" s="19"/>
      <c r="F221" s="357"/>
      <c r="G221" s="175">
        <f t="shared" si="3"/>
        <v>0</v>
      </c>
      <c r="H221" s="64"/>
      <c r="I221" s="64"/>
    </row>
    <row r="222" spans="1:9" ht="26.4">
      <c r="A222" s="17" t="s">
        <v>133</v>
      </c>
      <c r="B222" s="17" t="s">
        <v>125</v>
      </c>
      <c r="C222" s="21" t="s">
        <v>699</v>
      </c>
      <c r="D222" s="196" t="s">
        <v>5</v>
      </c>
      <c r="E222" s="3">
        <v>423</v>
      </c>
      <c r="F222" s="357">
        <v>0</v>
      </c>
      <c r="G222" s="175">
        <f t="shared" si="3"/>
        <v>0</v>
      </c>
      <c r="H222" s="64">
        <f>G222-I222</f>
        <v>0</v>
      </c>
      <c r="I222" s="64">
        <f>L222*F222</f>
        <v>0</v>
      </c>
    </row>
    <row r="223" spans="1:9">
      <c r="A223" s="17"/>
      <c r="B223" s="17"/>
      <c r="C223" s="21"/>
      <c r="D223" s="196"/>
      <c r="E223" s="3"/>
      <c r="F223" s="357"/>
      <c r="G223" s="175">
        <f t="shared" si="3"/>
        <v>0</v>
      </c>
      <c r="H223" s="64"/>
      <c r="I223" s="64"/>
    </row>
    <row r="224" spans="1:9" ht="26.4">
      <c r="A224" s="17" t="s">
        <v>134</v>
      </c>
      <c r="B224" s="17" t="s">
        <v>126</v>
      </c>
      <c r="C224" s="21" t="s">
        <v>700</v>
      </c>
      <c r="D224" s="196" t="s">
        <v>5</v>
      </c>
      <c r="E224" s="3">
        <v>467</v>
      </c>
      <c r="F224" s="357">
        <v>0</v>
      </c>
      <c r="G224" s="175">
        <f t="shared" si="3"/>
        <v>0</v>
      </c>
      <c r="H224" s="64">
        <f>G224-I224</f>
        <v>0</v>
      </c>
      <c r="I224" s="64">
        <f>L224*F224</f>
        <v>0</v>
      </c>
    </row>
    <row r="225" spans="1:9">
      <c r="A225" s="17"/>
      <c r="B225" s="17"/>
      <c r="C225" s="21"/>
      <c r="D225" s="196"/>
      <c r="E225" s="3"/>
      <c r="F225" s="357"/>
      <c r="G225" s="175">
        <f t="shared" si="3"/>
        <v>0</v>
      </c>
      <c r="H225" s="64"/>
      <c r="I225" s="64"/>
    </row>
    <row r="226" spans="1:9" ht="26.4">
      <c r="A226" s="17" t="s">
        <v>135</v>
      </c>
      <c r="B226" s="17" t="s">
        <v>172</v>
      </c>
      <c r="C226" s="21" t="s">
        <v>701</v>
      </c>
      <c r="D226" s="196" t="s">
        <v>5</v>
      </c>
      <c r="E226" s="3">
        <v>4</v>
      </c>
      <c r="F226" s="357">
        <v>0</v>
      </c>
      <c r="G226" s="175">
        <f t="shared" si="3"/>
        <v>0</v>
      </c>
      <c r="H226" s="64">
        <f>G226-I226</f>
        <v>0</v>
      </c>
      <c r="I226" s="64">
        <f>L226*F226</f>
        <v>0</v>
      </c>
    </row>
    <row r="227" spans="1:9">
      <c r="A227" s="17"/>
      <c r="B227" s="17"/>
      <c r="C227" s="21"/>
      <c r="D227" s="196"/>
      <c r="E227" s="3"/>
      <c r="F227" s="357"/>
      <c r="G227" s="175">
        <f t="shared" si="3"/>
        <v>0</v>
      </c>
      <c r="H227" s="64"/>
      <c r="I227" s="64"/>
    </row>
    <row r="228" spans="1:9" ht="26.4">
      <c r="A228" s="17" t="s">
        <v>302</v>
      </c>
      <c r="B228" s="17" t="s">
        <v>366</v>
      </c>
      <c r="C228" s="79" t="s">
        <v>364</v>
      </c>
      <c r="D228" s="196" t="s">
        <v>5</v>
      </c>
      <c r="E228" s="3">
        <v>531</v>
      </c>
      <c r="F228" s="357">
        <v>0</v>
      </c>
      <c r="G228" s="175">
        <f t="shared" si="3"/>
        <v>0</v>
      </c>
      <c r="H228" s="64">
        <f>G228-I228</f>
        <v>0</v>
      </c>
      <c r="I228" s="64">
        <f>L228*F228</f>
        <v>0</v>
      </c>
    </row>
    <row r="229" spans="1:9">
      <c r="A229" s="17"/>
      <c r="B229" s="17"/>
      <c r="C229" s="21"/>
      <c r="D229" s="196"/>
      <c r="E229" s="3"/>
      <c r="F229" s="357"/>
      <c r="G229" s="175">
        <f t="shared" si="3"/>
        <v>0</v>
      </c>
      <c r="H229" s="64"/>
      <c r="I229" s="64"/>
    </row>
    <row r="230" spans="1:9" ht="26.4">
      <c r="A230" s="17" t="s">
        <v>303</v>
      </c>
      <c r="B230" s="17" t="s">
        <v>367</v>
      </c>
      <c r="C230" s="21" t="s">
        <v>365</v>
      </c>
      <c r="D230" s="196" t="s">
        <v>5</v>
      </c>
      <c r="E230" s="3">
        <v>894</v>
      </c>
      <c r="F230" s="357">
        <v>0</v>
      </c>
      <c r="G230" s="175">
        <f t="shared" si="3"/>
        <v>0</v>
      </c>
      <c r="H230" s="64">
        <f>G230-I230</f>
        <v>0</v>
      </c>
      <c r="I230" s="64">
        <f>L230*F230</f>
        <v>0</v>
      </c>
    </row>
    <row r="231" spans="1:9">
      <c r="A231" s="17"/>
      <c r="B231" s="17"/>
      <c r="C231" s="49"/>
      <c r="D231" s="196"/>
      <c r="E231" s="3"/>
      <c r="F231" s="357"/>
      <c r="G231" s="175">
        <f t="shared" si="3"/>
        <v>0</v>
      </c>
      <c r="H231" s="64"/>
      <c r="I231" s="64"/>
    </row>
    <row r="232" spans="1:9" ht="39.6">
      <c r="A232" s="17" t="s">
        <v>316</v>
      </c>
      <c r="B232" s="17" t="s">
        <v>320</v>
      </c>
      <c r="C232" s="49" t="s">
        <v>651</v>
      </c>
      <c r="D232" s="196" t="s">
        <v>5</v>
      </c>
      <c r="E232" s="3">
        <v>16</v>
      </c>
      <c r="F232" s="357">
        <v>0</v>
      </c>
      <c r="G232" s="175">
        <f t="shared" si="3"/>
        <v>0</v>
      </c>
      <c r="H232" s="64">
        <f>G232-I232</f>
        <v>0</v>
      </c>
      <c r="I232" s="64">
        <f>L232*F232</f>
        <v>0</v>
      </c>
    </row>
    <row r="233" spans="1:9">
      <c r="A233" s="17"/>
      <c r="B233" s="17"/>
      <c r="C233" s="48"/>
      <c r="D233" s="196"/>
      <c r="E233" s="19"/>
      <c r="F233" s="357"/>
      <c r="G233" s="175">
        <f t="shared" si="3"/>
        <v>0</v>
      </c>
      <c r="H233" s="64"/>
      <c r="I233" s="64"/>
    </row>
    <row r="234" spans="1:9" ht="26.4">
      <c r="A234" s="17" t="s">
        <v>321</v>
      </c>
      <c r="B234" s="17" t="s">
        <v>128</v>
      </c>
      <c r="C234" s="49" t="s">
        <v>170</v>
      </c>
      <c r="D234" s="196" t="s">
        <v>11</v>
      </c>
      <c r="E234" s="3">
        <v>6</v>
      </c>
      <c r="F234" s="357">
        <v>0</v>
      </c>
      <c r="G234" s="175">
        <f t="shared" si="3"/>
        <v>0</v>
      </c>
      <c r="H234" s="64">
        <f>G234-I234</f>
        <v>0</v>
      </c>
      <c r="I234" s="64">
        <f>L234*F234</f>
        <v>0</v>
      </c>
    </row>
    <row r="235" spans="1:9">
      <c r="A235" s="17"/>
      <c r="B235" s="17"/>
      <c r="C235" s="49"/>
      <c r="D235" s="196"/>
      <c r="E235" s="19"/>
      <c r="F235" s="357"/>
      <c r="G235" s="175">
        <f t="shared" si="3"/>
        <v>0</v>
      </c>
      <c r="H235" s="64"/>
      <c r="I235" s="64"/>
    </row>
    <row r="236" spans="1:9" ht="26.4">
      <c r="A236" s="17" t="s">
        <v>322</v>
      </c>
      <c r="B236" s="17" t="s">
        <v>654</v>
      </c>
      <c r="C236" s="24" t="s">
        <v>655</v>
      </c>
      <c r="D236" s="196" t="s">
        <v>11</v>
      </c>
      <c r="E236" s="3">
        <v>4</v>
      </c>
      <c r="F236" s="357">
        <v>0</v>
      </c>
      <c r="G236" s="175">
        <f t="shared" si="3"/>
        <v>0</v>
      </c>
      <c r="H236" s="64">
        <f>G236-I236</f>
        <v>0</v>
      </c>
      <c r="I236" s="64">
        <f>L236*F236</f>
        <v>0</v>
      </c>
    </row>
    <row r="237" spans="1:9">
      <c r="A237" s="17"/>
      <c r="B237" s="23"/>
      <c r="C237" s="21"/>
      <c r="D237" s="196"/>
      <c r="E237" s="19"/>
      <c r="F237" s="357"/>
      <c r="G237" s="175">
        <f t="shared" si="3"/>
        <v>0</v>
      </c>
      <c r="H237" s="64"/>
      <c r="I237" s="64"/>
    </row>
    <row r="238" spans="1:9" ht="52.8">
      <c r="A238" s="17" t="s">
        <v>323</v>
      </c>
      <c r="B238" s="23" t="s">
        <v>59</v>
      </c>
      <c r="C238" s="49" t="s">
        <v>702</v>
      </c>
      <c r="D238" s="196" t="s">
        <v>6</v>
      </c>
      <c r="E238" s="3">
        <v>32</v>
      </c>
      <c r="F238" s="357">
        <v>0</v>
      </c>
      <c r="G238" s="175">
        <f t="shared" si="3"/>
        <v>0</v>
      </c>
      <c r="H238" s="64">
        <f>G238-I238</f>
        <v>0</v>
      </c>
      <c r="I238" s="64">
        <f>L238*F238</f>
        <v>0</v>
      </c>
    </row>
    <row r="239" spans="1:9">
      <c r="A239" s="17"/>
      <c r="B239" s="23"/>
      <c r="C239" s="49"/>
      <c r="D239" s="196"/>
      <c r="E239" s="3"/>
      <c r="F239" s="357"/>
      <c r="G239" s="175">
        <f t="shared" si="3"/>
        <v>0</v>
      </c>
      <c r="H239" s="64"/>
      <c r="I239" s="64"/>
    </row>
    <row r="240" spans="1:9" ht="26.4">
      <c r="A240" s="17" t="s">
        <v>377</v>
      </c>
      <c r="B240" s="23" t="s">
        <v>389</v>
      </c>
      <c r="C240" s="79" t="s">
        <v>388</v>
      </c>
      <c r="D240" s="196" t="s">
        <v>5</v>
      </c>
      <c r="E240" s="3">
        <v>990</v>
      </c>
      <c r="F240" s="357">
        <v>0</v>
      </c>
      <c r="G240" s="175">
        <f t="shared" si="3"/>
        <v>0</v>
      </c>
      <c r="H240" s="64">
        <f>G240-I240</f>
        <v>0</v>
      </c>
      <c r="I240" s="64">
        <f>L240*F240</f>
        <v>0</v>
      </c>
    </row>
    <row r="241" spans="1:9">
      <c r="A241" s="17"/>
      <c r="B241" s="23"/>
      <c r="C241" s="21"/>
      <c r="D241" s="196"/>
      <c r="E241" s="19"/>
      <c r="F241" s="357"/>
      <c r="G241" s="175">
        <f t="shared" si="3"/>
        <v>0</v>
      </c>
      <c r="H241" s="64"/>
      <c r="I241" s="64"/>
    </row>
    <row r="242" spans="1:9" ht="39.6">
      <c r="A242" s="17" t="s">
        <v>378</v>
      </c>
      <c r="B242" s="23" t="s">
        <v>59</v>
      </c>
      <c r="C242" s="21" t="s">
        <v>211</v>
      </c>
      <c r="D242" s="196" t="s">
        <v>5</v>
      </c>
      <c r="E242" s="3">
        <v>256</v>
      </c>
      <c r="F242" s="357">
        <v>0</v>
      </c>
      <c r="G242" s="175">
        <f t="shared" si="3"/>
        <v>0</v>
      </c>
      <c r="H242" s="64">
        <f>G242-I242</f>
        <v>0</v>
      </c>
      <c r="I242" s="64">
        <f>L242*F242</f>
        <v>0</v>
      </c>
    </row>
    <row r="243" spans="1:9">
      <c r="A243" s="17"/>
      <c r="B243" s="23"/>
      <c r="C243" s="21"/>
      <c r="D243" s="196"/>
      <c r="E243" s="3"/>
      <c r="F243" s="357"/>
      <c r="G243" s="175">
        <f t="shared" si="3"/>
        <v>0</v>
      </c>
      <c r="H243" s="64"/>
      <c r="I243" s="64"/>
    </row>
    <row r="244" spans="1:9" ht="39.6">
      <c r="A244" s="17" t="s">
        <v>379</v>
      </c>
      <c r="B244" s="23" t="s">
        <v>59</v>
      </c>
      <c r="C244" s="21" t="s">
        <v>703</v>
      </c>
      <c r="D244" s="196" t="s">
        <v>11</v>
      </c>
      <c r="E244" s="19" t="s">
        <v>266</v>
      </c>
      <c r="F244" s="357">
        <v>0</v>
      </c>
      <c r="G244" s="175">
        <f t="shared" si="3"/>
        <v>0</v>
      </c>
      <c r="H244" s="64">
        <f>G244-I244</f>
        <v>0</v>
      </c>
      <c r="I244" s="64">
        <f>L244*F244</f>
        <v>0</v>
      </c>
    </row>
    <row r="245" spans="1:9">
      <c r="A245" s="17"/>
      <c r="B245" s="23"/>
      <c r="C245" s="21"/>
      <c r="D245" s="196"/>
      <c r="E245" s="19"/>
      <c r="F245" s="357"/>
      <c r="G245" s="175">
        <f t="shared" si="3"/>
        <v>0</v>
      </c>
      <c r="H245" s="64"/>
      <c r="I245" s="64"/>
    </row>
    <row r="246" spans="1:9" ht="39.6">
      <c r="A246" s="17" t="s">
        <v>380</v>
      </c>
      <c r="B246" s="23" t="s">
        <v>59</v>
      </c>
      <c r="C246" s="21" t="s">
        <v>704</v>
      </c>
      <c r="D246" s="196" t="s">
        <v>11</v>
      </c>
      <c r="E246" s="19" t="s">
        <v>705</v>
      </c>
      <c r="F246" s="357">
        <v>0</v>
      </c>
      <c r="G246" s="175">
        <f t="shared" ref="G246:G254" si="4">ROUND(E246*F246,2)</f>
        <v>0</v>
      </c>
      <c r="H246" s="64">
        <f>G246-I246</f>
        <v>0</v>
      </c>
      <c r="I246" s="64">
        <f>L246*F246</f>
        <v>0</v>
      </c>
    </row>
    <row r="247" spans="1:9">
      <c r="A247" s="17"/>
      <c r="B247" s="23"/>
      <c r="C247" s="21"/>
      <c r="D247" s="196"/>
      <c r="E247" s="19"/>
      <c r="F247" s="357"/>
      <c r="G247" s="175">
        <f t="shared" si="4"/>
        <v>0</v>
      </c>
      <c r="H247" s="64"/>
      <c r="I247" s="64"/>
    </row>
    <row r="248" spans="1:9">
      <c r="A248" s="17" t="s">
        <v>381</v>
      </c>
      <c r="B248" s="23" t="s">
        <v>59</v>
      </c>
      <c r="C248" s="21" t="s">
        <v>319</v>
      </c>
      <c r="D248" s="196" t="s">
        <v>5</v>
      </c>
      <c r="E248" s="3">
        <v>1130</v>
      </c>
      <c r="F248" s="357">
        <v>0</v>
      </c>
      <c r="G248" s="175">
        <f t="shared" si="4"/>
        <v>0</v>
      </c>
      <c r="H248" s="64">
        <f>G248-I248</f>
        <v>0</v>
      </c>
      <c r="I248" s="64">
        <f>L248*F248</f>
        <v>0</v>
      </c>
    </row>
    <row r="249" spans="1:9">
      <c r="A249" s="17"/>
      <c r="B249" s="23"/>
      <c r="C249" s="21"/>
      <c r="D249" s="196"/>
      <c r="E249" s="19"/>
      <c r="F249" s="357"/>
      <c r="G249" s="175">
        <f t="shared" si="4"/>
        <v>0</v>
      </c>
      <c r="H249" s="64"/>
      <c r="I249" s="64"/>
    </row>
    <row r="250" spans="1:9" ht="26.4">
      <c r="A250" s="17" t="s">
        <v>382</v>
      </c>
      <c r="B250" s="23" t="s">
        <v>386</v>
      </c>
      <c r="C250" s="21" t="s">
        <v>387</v>
      </c>
      <c r="D250" s="196" t="s">
        <v>5</v>
      </c>
      <c r="E250" s="3">
        <v>1130</v>
      </c>
      <c r="F250" s="357">
        <v>0</v>
      </c>
      <c r="G250" s="175">
        <f t="shared" si="4"/>
        <v>0</v>
      </c>
      <c r="H250" s="64">
        <f>G250-I250</f>
        <v>0</v>
      </c>
      <c r="I250" s="64">
        <f>L250*F250</f>
        <v>0</v>
      </c>
    </row>
    <row r="251" spans="1:9">
      <c r="A251" s="17"/>
      <c r="B251" s="23"/>
      <c r="C251" s="21"/>
      <c r="D251" s="196"/>
      <c r="E251" s="19"/>
      <c r="F251" s="357"/>
      <c r="G251" s="175">
        <f t="shared" si="4"/>
        <v>0</v>
      </c>
      <c r="H251" s="64"/>
      <c r="I251" s="64"/>
    </row>
    <row r="252" spans="1:9">
      <c r="A252" s="17" t="s">
        <v>383</v>
      </c>
      <c r="B252" s="23" t="s">
        <v>59</v>
      </c>
      <c r="C252" s="21" t="s">
        <v>179</v>
      </c>
      <c r="D252" s="196" t="s">
        <v>5</v>
      </c>
      <c r="E252" s="3">
        <v>1130</v>
      </c>
      <c r="F252" s="357">
        <v>0</v>
      </c>
      <c r="G252" s="175">
        <f t="shared" si="4"/>
        <v>0</v>
      </c>
      <c r="H252" s="64">
        <f>G252-I252</f>
        <v>0</v>
      </c>
      <c r="I252" s="64">
        <f>L252*F252</f>
        <v>0</v>
      </c>
    </row>
    <row r="253" spans="1:9">
      <c r="A253" s="17"/>
      <c r="B253" s="23"/>
      <c r="C253" s="21"/>
      <c r="D253" s="196"/>
      <c r="E253" s="19"/>
      <c r="F253" s="357"/>
      <c r="G253" s="175">
        <f t="shared" si="4"/>
        <v>0</v>
      </c>
      <c r="H253" s="64"/>
      <c r="I253" s="64"/>
    </row>
    <row r="254" spans="1:9">
      <c r="A254" s="17" t="s">
        <v>384</v>
      </c>
      <c r="B254" s="23" t="s">
        <v>59</v>
      </c>
      <c r="C254" s="21" t="s">
        <v>180</v>
      </c>
      <c r="D254" s="196" t="s">
        <v>11</v>
      </c>
      <c r="E254" s="3">
        <v>1</v>
      </c>
      <c r="F254" s="357">
        <v>0</v>
      </c>
      <c r="G254" s="175">
        <f t="shared" si="4"/>
        <v>0</v>
      </c>
      <c r="H254" s="64">
        <f>G254-I254</f>
        <v>0</v>
      </c>
      <c r="I254" s="64">
        <f>L254*F254</f>
        <v>0</v>
      </c>
    </row>
    <row r="255" spans="1:9">
      <c r="A255" s="17"/>
      <c r="B255" s="23"/>
      <c r="C255" s="21"/>
      <c r="D255" s="196"/>
      <c r="E255" s="19"/>
      <c r="F255" s="357"/>
      <c r="G255" s="175"/>
      <c r="H255" s="64"/>
      <c r="I255" s="64"/>
    </row>
    <row r="256" spans="1:9">
      <c r="A256" s="26"/>
      <c r="B256" s="26"/>
      <c r="C256" s="27" t="s">
        <v>159</v>
      </c>
      <c r="D256" s="159"/>
      <c r="E256" s="160"/>
      <c r="F256" s="354"/>
      <c r="G256" s="172">
        <f>SUM(G182:G255)</f>
        <v>0</v>
      </c>
      <c r="H256" s="29">
        <f>SUM(H182:H255)</f>
        <v>0</v>
      </c>
      <c r="I256" s="29">
        <f>SUM(I182:I255)</f>
        <v>0</v>
      </c>
    </row>
    <row r="257" spans="1:9">
      <c r="A257" s="17"/>
      <c r="B257" s="17"/>
      <c r="C257" s="196"/>
      <c r="D257" s="196"/>
      <c r="E257" s="19"/>
      <c r="F257" s="357"/>
      <c r="G257" s="166"/>
      <c r="H257" s="64"/>
      <c r="I257" s="64"/>
    </row>
    <row r="258" spans="1:9">
      <c r="A258" s="18" t="s">
        <v>16</v>
      </c>
      <c r="B258" s="18"/>
      <c r="C258" s="20" t="s">
        <v>48</v>
      </c>
      <c r="D258" s="196"/>
      <c r="E258" s="19"/>
      <c r="F258" s="357"/>
      <c r="G258" s="166"/>
      <c r="H258" s="64"/>
      <c r="I258" s="64"/>
    </row>
    <row r="259" spans="1:9">
      <c r="A259" s="17"/>
      <c r="B259" s="17"/>
      <c r="C259" s="196"/>
      <c r="D259" s="196"/>
      <c r="E259" s="19"/>
      <c r="F259" s="357"/>
      <c r="G259" s="166"/>
      <c r="H259" s="64"/>
      <c r="I259" s="64"/>
    </row>
    <row r="260" spans="1:9" ht="26.4">
      <c r="A260" s="17" t="s">
        <v>50</v>
      </c>
      <c r="B260" s="17" t="s">
        <v>55</v>
      </c>
      <c r="C260" s="21" t="s">
        <v>56</v>
      </c>
      <c r="D260" s="196" t="s">
        <v>11</v>
      </c>
      <c r="E260" s="3">
        <v>25</v>
      </c>
      <c r="F260" s="357">
        <v>0</v>
      </c>
      <c r="G260" s="175">
        <f t="shared" ref="G260:G321" si="5">ROUND(E260*F260,2)</f>
        <v>0</v>
      </c>
      <c r="H260" s="64">
        <f>G260-I260</f>
        <v>0</v>
      </c>
      <c r="I260" s="64">
        <f>L260*F260</f>
        <v>0</v>
      </c>
    </row>
    <row r="261" spans="1:9">
      <c r="A261" s="17"/>
      <c r="B261" s="17"/>
      <c r="C261" s="21"/>
      <c r="D261" s="196"/>
      <c r="E261" s="3"/>
      <c r="F261" s="357"/>
      <c r="G261" s="175">
        <f t="shared" si="5"/>
        <v>0</v>
      </c>
      <c r="H261" s="64"/>
      <c r="I261" s="64"/>
    </row>
    <row r="262" spans="1:9" ht="26.4">
      <c r="A262" s="17" t="s">
        <v>51</v>
      </c>
      <c r="B262" s="17" t="s">
        <v>370</v>
      </c>
      <c r="C262" s="21" t="s">
        <v>369</v>
      </c>
      <c r="D262" s="196" t="s">
        <v>11</v>
      </c>
      <c r="E262" s="3">
        <v>7</v>
      </c>
      <c r="F262" s="357">
        <v>0</v>
      </c>
      <c r="G262" s="175">
        <f t="shared" si="5"/>
        <v>0</v>
      </c>
      <c r="H262" s="64">
        <f>G262-I262</f>
        <v>0</v>
      </c>
      <c r="I262" s="64">
        <f>L262*F262</f>
        <v>0</v>
      </c>
    </row>
    <row r="263" spans="1:9">
      <c r="A263" s="17"/>
      <c r="B263" s="17"/>
      <c r="C263" s="21"/>
      <c r="D263" s="196"/>
      <c r="E263" s="19"/>
      <c r="F263" s="357"/>
      <c r="G263" s="175">
        <f t="shared" si="5"/>
        <v>0</v>
      </c>
      <c r="H263" s="64"/>
      <c r="I263" s="64"/>
    </row>
    <row r="264" spans="1:9" ht="26.4">
      <c r="A264" s="17" t="s">
        <v>51</v>
      </c>
      <c r="B264" s="17" t="s">
        <v>327</v>
      </c>
      <c r="C264" s="21" t="s">
        <v>326</v>
      </c>
      <c r="D264" s="196" t="s">
        <v>11</v>
      </c>
      <c r="E264" s="3">
        <v>16</v>
      </c>
      <c r="F264" s="357">
        <v>0</v>
      </c>
      <c r="G264" s="175">
        <f t="shared" si="5"/>
        <v>0</v>
      </c>
      <c r="H264" s="64">
        <f>G264-I264</f>
        <v>0</v>
      </c>
      <c r="I264" s="64">
        <f>L264*F264</f>
        <v>0</v>
      </c>
    </row>
    <row r="265" spans="1:9">
      <c r="A265" s="17"/>
      <c r="B265" s="17"/>
      <c r="C265" s="21"/>
      <c r="D265" s="196"/>
      <c r="E265" s="3"/>
      <c r="F265" s="357"/>
      <c r="G265" s="175">
        <f t="shared" si="5"/>
        <v>0</v>
      </c>
      <c r="H265" s="64"/>
      <c r="I265" s="64"/>
    </row>
    <row r="266" spans="1:9" ht="26.4">
      <c r="A266" s="17" t="s">
        <v>106</v>
      </c>
      <c r="B266" s="17" t="s">
        <v>145</v>
      </c>
      <c r="C266" s="21" t="s">
        <v>143</v>
      </c>
      <c r="D266" s="196" t="s">
        <v>11</v>
      </c>
      <c r="E266" s="3">
        <v>15</v>
      </c>
      <c r="F266" s="357">
        <v>0</v>
      </c>
      <c r="G266" s="175">
        <f t="shared" si="5"/>
        <v>0</v>
      </c>
      <c r="H266" s="64">
        <f>G266-I266</f>
        <v>0</v>
      </c>
      <c r="I266" s="64">
        <f>L266*F266</f>
        <v>0</v>
      </c>
    </row>
    <row r="267" spans="1:9">
      <c r="A267" s="17"/>
      <c r="B267" s="17"/>
      <c r="C267" s="21"/>
      <c r="D267" s="196"/>
      <c r="E267" s="3"/>
      <c r="F267" s="357"/>
      <c r="G267" s="175">
        <f t="shared" si="5"/>
        <v>0</v>
      </c>
      <c r="H267" s="64"/>
      <c r="I267" s="64"/>
    </row>
    <row r="268" spans="1:9" ht="26.4">
      <c r="A268" s="17" t="s">
        <v>52</v>
      </c>
      <c r="B268" s="23" t="s">
        <v>59</v>
      </c>
      <c r="C268" s="21" t="s">
        <v>706</v>
      </c>
      <c r="D268" s="196" t="s">
        <v>11</v>
      </c>
      <c r="E268" s="3">
        <v>1</v>
      </c>
      <c r="F268" s="357">
        <v>0</v>
      </c>
      <c r="G268" s="175">
        <f t="shared" si="5"/>
        <v>0</v>
      </c>
      <c r="H268" s="64">
        <f>G268-I268</f>
        <v>0</v>
      </c>
      <c r="I268" s="64">
        <f>L268*F268</f>
        <v>0</v>
      </c>
    </row>
    <row r="269" spans="1:9">
      <c r="A269" s="17"/>
      <c r="B269" s="17"/>
      <c r="C269" s="196"/>
      <c r="D269" s="196"/>
      <c r="E269" s="19"/>
      <c r="F269" s="357"/>
      <c r="G269" s="175">
        <f t="shared" si="5"/>
        <v>0</v>
      </c>
      <c r="H269" s="64"/>
      <c r="I269" s="64"/>
    </row>
    <row r="270" spans="1:9" ht="26.4">
      <c r="A270" s="17" t="s">
        <v>53</v>
      </c>
      <c r="B270" s="17" t="s">
        <v>659</v>
      </c>
      <c r="C270" s="79" t="s">
        <v>660</v>
      </c>
      <c r="D270" s="196" t="s">
        <v>11</v>
      </c>
      <c r="E270" s="3">
        <v>7</v>
      </c>
      <c r="F270" s="357">
        <v>0</v>
      </c>
      <c r="G270" s="175">
        <f t="shared" si="5"/>
        <v>0</v>
      </c>
      <c r="H270" s="64">
        <f>G270-I270</f>
        <v>0</v>
      </c>
      <c r="I270" s="64">
        <f>L270*F270</f>
        <v>0</v>
      </c>
    </row>
    <row r="271" spans="1:9">
      <c r="A271" s="17"/>
      <c r="B271" s="17"/>
      <c r="C271" s="21"/>
      <c r="D271" s="196"/>
      <c r="E271" s="3"/>
      <c r="F271" s="357"/>
      <c r="G271" s="175">
        <f t="shared" si="5"/>
        <v>0</v>
      </c>
      <c r="H271" s="64"/>
      <c r="I271" s="64"/>
    </row>
    <row r="272" spans="1:9" ht="26.4">
      <c r="A272" s="17" t="s">
        <v>54</v>
      </c>
      <c r="B272" s="17" t="s">
        <v>328</v>
      </c>
      <c r="C272" s="21" t="s">
        <v>329</v>
      </c>
      <c r="D272" s="196" t="s">
        <v>11</v>
      </c>
      <c r="E272" s="3">
        <v>7</v>
      </c>
      <c r="F272" s="357">
        <v>0</v>
      </c>
      <c r="G272" s="175">
        <f t="shared" si="5"/>
        <v>0</v>
      </c>
      <c r="H272" s="64">
        <f>G272-I272</f>
        <v>0</v>
      </c>
      <c r="I272" s="64">
        <f>L272*F272</f>
        <v>0</v>
      </c>
    </row>
    <row r="273" spans="1:9">
      <c r="A273" s="17"/>
      <c r="B273" s="17"/>
      <c r="C273" s="21"/>
      <c r="D273" s="196"/>
      <c r="E273" s="3"/>
      <c r="F273" s="357"/>
      <c r="G273" s="175">
        <f t="shared" si="5"/>
        <v>0</v>
      </c>
      <c r="H273" s="64"/>
      <c r="I273" s="64"/>
    </row>
    <row r="274" spans="1:9" ht="28.8">
      <c r="A274" s="17" t="s">
        <v>57</v>
      </c>
      <c r="B274" s="17" t="s">
        <v>371</v>
      </c>
      <c r="C274" s="79" t="s">
        <v>372</v>
      </c>
      <c r="D274" s="196" t="s">
        <v>11</v>
      </c>
      <c r="E274" s="3">
        <v>3</v>
      </c>
      <c r="F274" s="357">
        <v>0</v>
      </c>
      <c r="G274" s="175">
        <f t="shared" si="5"/>
        <v>0</v>
      </c>
      <c r="H274" s="64">
        <f>G274-I274</f>
        <v>0</v>
      </c>
      <c r="I274" s="64">
        <f>L274*F274</f>
        <v>0</v>
      </c>
    </row>
    <row r="275" spans="1:9">
      <c r="A275" s="17"/>
      <c r="B275" s="17"/>
      <c r="C275" s="21"/>
      <c r="D275" s="196"/>
      <c r="E275" s="19"/>
      <c r="F275" s="357"/>
      <c r="G275" s="175">
        <f t="shared" si="5"/>
        <v>0</v>
      </c>
      <c r="H275" s="64"/>
      <c r="I275" s="64"/>
    </row>
    <row r="276" spans="1:9" ht="28.8">
      <c r="A276" s="17" t="s">
        <v>57</v>
      </c>
      <c r="B276" s="17" t="s">
        <v>330</v>
      </c>
      <c r="C276" s="79" t="s">
        <v>707</v>
      </c>
      <c r="D276" s="196" t="s">
        <v>11</v>
      </c>
      <c r="E276" s="3">
        <v>13</v>
      </c>
      <c r="F276" s="357">
        <v>0</v>
      </c>
      <c r="G276" s="175">
        <f t="shared" si="5"/>
        <v>0</v>
      </c>
      <c r="H276" s="64">
        <f>G276-I276</f>
        <v>0</v>
      </c>
      <c r="I276" s="64">
        <f>L276*F276</f>
        <v>0</v>
      </c>
    </row>
    <row r="277" spans="1:9">
      <c r="A277" s="17"/>
      <c r="B277" s="17"/>
      <c r="C277" s="21"/>
      <c r="D277" s="196"/>
      <c r="E277" s="19"/>
      <c r="F277" s="357"/>
      <c r="G277" s="175">
        <f t="shared" si="5"/>
        <v>0</v>
      </c>
      <c r="H277" s="64"/>
      <c r="I277" s="64"/>
    </row>
    <row r="278" spans="1:9" ht="39.6">
      <c r="A278" s="17" t="s">
        <v>58</v>
      </c>
      <c r="B278" s="23" t="s">
        <v>59</v>
      </c>
      <c r="C278" s="21" t="s">
        <v>233</v>
      </c>
      <c r="D278" s="196" t="s">
        <v>11</v>
      </c>
      <c r="E278" s="3">
        <v>4</v>
      </c>
      <c r="F278" s="357">
        <v>0</v>
      </c>
      <c r="G278" s="175">
        <f t="shared" si="5"/>
        <v>0</v>
      </c>
      <c r="H278" s="64">
        <f>G278-I278</f>
        <v>0</v>
      </c>
      <c r="I278" s="64">
        <f>L278*F278</f>
        <v>0</v>
      </c>
    </row>
    <row r="279" spans="1:9">
      <c r="A279" s="17"/>
      <c r="B279" s="23"/>
      <c r="C279" s="21"/>
      <c r="D279" s="196"/>
      <c r="E279" s="19"/>
      <c r="F279" s="357"/>
      <c r="G279" s="175">
        <f t="shared" si="5"/>
        <v>0</v>
      </c>
      <c r="H279" s="64"/>
      <c r="I279" s="64"/>
    </row>
    <row r="280" spans="1:9" ht="26.4">
      <c r="A280" s="17" t="s">
        <v>192</v>
      </c>
      <c r="B280" s="23" t="s">
        <v>284</v>
      </c>
      <c r="C280" s="21" t="s">
        <v>283</v>
      </c>
      <c r="D280" s="196" t="s">
        <v>5</v>
      </c>
      <c r="E280" s="3">
        <v>1775</v>
      </c>
      <c r="F280" s="357">
        <v>0</v>
      </c>
      <c r="G280" s="175">
        <f t="shared" si="5"/>
        <v>0</v>
      </c>
      <c r="H280" s="64">
        <f>G280-I280</f>
        <v>0</v>
      </c>
      <c r="I280" s="64">
        <f>L280*F280</f>
        <v>0</v>
      </c>
    </row>
    <row r="281" spans="1:9">
      <c r="A281" s="17"/>
      <c r="B281" s="23"/>
      <c r="C281" s="21"/>
      <c r="D281" s="196"/>
      <c r="E281" s="3"/>
      <c r="F281" s="357"/>
      <c r="G281" s="175">
        <f t="shared" si="5"/>
        <v>0</v>
      </c>
      <c r="H281" s="64"/>
      <c r="I281" s="64"/>
    </row>
    <row r="282" spans="1:9" ht="39.6">
      <c r="A282" s="17" t="s">
        <v>193</v>
      </c>
      <c r="B282" s="23" t="s">
        <v>59</v>
      </c>
      <c r="C282" s="79" t="s">
        <v>708</v>
      </c>
      <c r="D282" s="196" t="s">
        <v>11</v>
      </c>
      <c r="E282" s="3">
        <v>6</v>
      </c>
      <c r="F282" s="357">
        <v>0</v>
      </c>
      <c r="G282" s="175">
        <f t="shared" si="5"/>
        <v>0</v>
      </c>
      <c r="H282" s="64">
        <f>G282-I282</f>
        <v>0</v>
      </c>
      <c r="I282" s="64">
        <f>L282*F282</f>
        <v>0</v>
      </c>
    </row>
    <row r="283" spans="1:9">
      <c r="A283" s="17"/>
      <c r="B283" s="23"/>
      <c r="C283" s="21"/>
      <c r="D283" s="196"/>
      <c r="E283" s="3"/>
      <c r="F283" s="357"/>
      <c r="G283" s="175">
        <f t="shared" si="5"/>
        <v>0</v>
      </c>
      <c r="H283" s="64"/>
      <c r="I283" s="64"/>
    </row>
    <row r="284" spans="1:9">
      <c r="A284" s="17"/>
      <c r="B284" s="23"/>
      <c r="C284" s="21"/>
      <c r="D284" s="196"/>
      <c r="E284" s="3"/>
      <c r="F284" s="357"/>
      <c r="G284" s="175">
        <f t="shared" si="5"/>
        <v>0</v>
      </c>
      <c r="H284" s="64"/>
      <c r="I284" s="64"/>
    </row>
    <row r="285" spans="1:9">
      <c r="A285" s="438" t="s">
        <v>235</v>
      </c>
      <c r="B285" s="438"/>
      <c r="C285" s="438"/>
      <c r="D285" s="196"/>
      <c r="E285" s="19"/>
      <c r="F285" s="357"/>
      <c r="G285" s="175">
        <f t="shared" si="5"/>
        <v>0</v>
      </c>
      <c r="H285" s="64"/>
      <c r="I285" s="64"/>
    </row>
    <row r="286" spans="1:9">
      <c r="A286" s="17"/>
      <c r="B286" s="23"/>
      <c r="C286" s="21"/>
      <c r="D286" s="196"/>
      <c r="E286" s="19"/>
      <c r="F286" s="357"/>
      <c r="G286" s="175">
        <f t="shared" si="5"/>
        <v>0</v>
      </c>
      <c r="H286" s="64"/>
      <c r="I286" s="64"/>
    </row>
    <row r="287" spans="1:9" ht="55.2">
      <c r="A287" s="17" t="s">
        <v>194</v>
      </c>
      <c r="B287" s="23" t="s">
        <v>237</v>
      </c>
      <c r="C287" s="21" t="s">
        <v>236</v>
      </c>
      <c r="D287" s="196" t="s">
        <v>3</v>
      </c>
      <c r="E287" s="3">
        <v>28</v>
      </c>
      <c r="F287" s="357">
        <v>0</v>
      </c>
      <c r="G287" s="175">
        <f t="shared" si="5"/>
        <v>0</v>
      </c>
      <c r="H287" s="64">
        <f>G287-I287</f>
        <v>0</v>
      </c>
      <c r="I287" s="64">
        <f>L287*F287</f>
        <v>0</v>
      </c>
    </row>
    <row r="288" spans="1:9">
      <c r="A288" s="55"/>
      <c r="B288" s="55"/>
      <c r="C288" s="55"/>
      <c r="D288" s="196"/>
      <c r="E288" s="19"/>
      <c r="F288" s="357"/>
      <c r="G288" s="175">
        <f t="shared" si="5"/>
        <v>0</v>
      </c>
      <c r="H288" s="64"/>
      <c r="I288" s="64"/>
    </row>
    <row r="289" spans="1:9">
      <c r="A289" s="438" t="s">
        <v>265</v>
      </c>
      <c r="B289" s="438"/>
      <c r="C289" s="438"/>
      <c r="D289" s="196"/>
      <c r="E289" s="19"/>
      <c r="F289" s="357"/>
      <c r="G289" s="175">
        <f t="shared" si="5"/>
        <v>0</v>
      </c>
      <c r="H289" s="64"/>
      <c r="I289" s="64"/>
    </row>
    <row r="290" spans="1:9">
      <c r="A290" s="17"/>
      <c r="B290" s="23"/>
      <c r="C290" s="21"/>
      <c r="D290" s="196"/>
      <c r="E290" s="19"/>
      <c r="F290" s="357"/>
      <c r="G290" s="175">
        <f t="shared" si="5"/>
        <v>0</v>
      </c>
      <c r="H290" s="64"/>
      <c r="I290" s="64"/>
    </row>
    <row r="291" spans="1:9" ht="55.2">
      <c r="A291" s="17" t="s">
        <v>198</v>
      </c>
      <c r="B291" s="23" t="s">
        <v>237</v>
      </c>
      <c r="C291" s="21" t="s">
        <v>236</v>
      </c>
      <c r="D291" s="196" t="s">
        <v>3</v>
      </c>
      <c r="E291" s="3">
        <v>14</v>
      </c>
      <c r="F291" s="357">
        <v>0</v>
      </c>
      <c r="G291" s="175">
        <f t="shared" si="5"/>
        <v>0</v>
      </c>
      <c r="H291" s="64">
        <f>G291-I291</f>
        <v>0</v>
      </c>
      <c r="I291" s="64">
        <f>L291*F291</f>
        <v>0</v>
      </c>
    </row>
    <row r="292" spans="1:9">
      <c r="A292" s="17"/>
      <c r="B292" s="23"/>
      <c r="C292" s="21"/>
      <c r="D292" s="196"/>
      <c r="E292" s="19"/>
      <c r="F292" s="357"/>
      <c r="G292" s="175">
        <f t="shared" si="5"/>
        <v>0</v>
      </c>
      <c r="H292" s="64"/>
      <c r="I292" s="64"/>
    </row>
    <row r="293" spans="1:9" ht="25.5" customHeight="1">
      <c r="A293" s="438" t="s">
        <v>342</v>
      </c>
      <c r="B293" s="438"/>
      <c r="C293" s="438"/>
      <c r="D293" s="196"/>
      <c r="E293" s="19"/>
      <c r="F293" s="357"/>
      <c r="G293" s="175">
        <f t="shared" si="5"/>
        <v>0</v>
      </c>
      <c r="H293" s="64"/>
      <c r="I293" s="64"/>
    </row>
    <row r="294" spans="1:9">
      <c r="A294" s="17"/>
      <c r="B294" s="23"/>
      <c r="C294" s="21"/>
      <c r="D294" s="196"/>
      <c r="E294" s="3"/>
      <c r="F294" s="357"/>
      <c r="G294" s="175">
        <f t="shared" si="5"/>
        <v>0</v>
      </c>
      <c r="H294" s="64"/>
      <c r="I294" s="64"/>
    </row>
    <row r="295" spans="1:9" ht="42">
      <c r="A295" s="17" t="s">
        <v>199</v>
      </c>
      <c r="B295" s="23" t="s">
        <v>343</v>
      </c>
      <c r="C295" s="21" t="s">
        <v>313</v>
      </c>
      <c r="D295" s="196" t="s">
        <v>5</v>
      </c>
      <c r="E295" s="3">
        <v>10</v>
      </c>
      <c r="F295" s="357">
        <v>0</v>
      </c>
      <c r="G295" s="175">
        <f t="shared" si="5"/>
        <v>0</v>
      </c>
      <c r="H295" s="64">
        <f>G295-I295</f>
        <v>0</v>
      </c>
      <c r="I295" s="64">
        <f>L295*F295</f>
        <v>0</v>
      </c>
    </row>
    <row r="296" spans="1:9">
      <c r="A296" s="17"/>
      <c r="B296" s="23"/>
      <c r="C296" s="21"/>
      <c r="D296" s="196"/>
      <c r="E296" s="19"/>
      <c r="F296" s="357"/>
      <c r="G296" s="175">
        <f t="shared" si="5"/>
        <v>0</v>
      </c>
      <c r="H296" s="64"/>
      <c r="I296" s="64"/>
    </row>
    <row r="297" spans="1:9" ht="24" customHeight="1">
      <c r="A297" s="439" t="s">
        <v>665</v>
      </c>
      <c r="B297" s="439"/>
      <c r="C297" s="439"/>
      <c r="D297" s="196"/>
      <c r="E297" s="19"/>
      <c r="F297" s="357"/>
      <c r="G297" s="175">
        <f t="shared" si="5"/>
        <v>0</v>
      </c>
      <c r="H297" s="64"/>
      <c r="I297" s="64"/>
    </row>
    <row r="298" spans="1:9">
      <c r="A298" s="17"/>
      <c r="B298" s="23"/>
      <c r="C298" s="21"/>
      <c r="D298" s="196"/>
      <c r="E298" s="19"/>
      <c r="F298" s="357"/>
      <c r="G298" s="175">
        <f t="shared" si="5"/>
        <v>0</v>
      </c>
      <c r="H298" s="64"/>
      <c r="I298" s="64"/>
    </row>
    <row r="299" spans="1:9" ht="42">
      <c r="A299" s="17" t="s">
        <v>200</v>
      </c>
      <c r="B299" s="23" t="s">
        <v>238</v>
      </c>
      <c r="C299" s="21" t="s">
        <v>239</v>
      </c>
      <c r="D299" s="196" t="s">
        <v>5</v>
      </c>
      <c r="E299" s="3">
        <v>2600</v>
      </c>
      <c r="F299" s="357">
        <v>0</v>
      </c>
      <c r="G299" s="175">
        <f t="shared" si="5"/>
        <v>0</v>
      </c>
      <c r="H299" s="64">
        <f>G299-I299</f>
        <v>0</v>
      </c>
      <c r="I299" s="64">
        <f>L299*F299</f>
        <v>0</v>
      </c>
    </row>
    <row r="300" spans="1:9">
      <c r="A300" s="17"/>
      <c r="B300" s="23"/>
      <c r="C300" s="21"/>
      <c r="D300" s="196"/>
      <c r="E300" s="19"/>
      <c r="F300" s="357"/>
      <c r="G300" s="175">
        <f t="shared" si="5"/>
        <v>0</v>
      </c>
      <c r="H300" s="64"/>
      <c r="I300" s="64"/>
    </row>
    <row r="301" spans="1:9">
      <c r="A301" s="438" t="s">
        <v>666</v>
      </c>
      <c r="B301" s="438"/>
      <c r="C301" s="438"/>
      <c r="D301" s="196"/>
      <c r="E301" s="3"/>
      <c r="F301" s="357"/>
      <c r="G301" s="175">
        <f t="shared" si="5"/>
        <v>0</v>
      </c>
      <c r="H301" s="64"/>
      <c r="I301" s="64"/>
    </row>
    <row r="302" spans="1:9">
      <c r="A302" s="17"/>
      <c r="B302" s="23"/>
      <c r="C302" s="21"/>
      <c r="D302" s="196"/>
      <c r="E302" s="3"/>
      <c r="F302" s="357"/>
      <c r="G302" s="175">
        <f t="shared" si="5"/>
        <v>0</v>
      </c>
      <c r="H302" s="64"/>
      <c r="I302" s="64"/>
    </row>
    <row r="303" spans="1:9" ht="42">
      <c r="A303" s="17" t="s">
        <v>277</v>
      </c>
      <c r="B303" s="23" t="s">
        <v>269</v>
      </c>
      <c r="C303" s="21" t="s">
        <v>267</v>
      </c>
      <c r="D303" s="196" t="s">
        <v>5</v>
      </c>
      <c r="E303" s="3">
        <v>90</v>
      </c>
      <c r="F303" s="357">
        <v>0</v>
      </c>
      <c r="G303" s="175">
        <f t="shared" si="5"/>
        <v>0</v>
      </c>
      <c r="H303" s="64">
        <f>G303-I303</f>
        <v>0</v>
      </c>
      <c r="I303" s="64">
        <f>L303*F303</f>
        <v>0</v>
      </c>
    </row>
    <row r="304" spans="1:9">
      <c r="A304" s="17"/>
      <c r="B304" s="23"/>
      <c r="C304" s="21"/>
      <c r="D304" s="196"/>
      <c r="E304" s="3"/>
      <c r="F304" s="357"/>
      <c r="G304" s="175">
        <f t="shared" si="5"/>
        <v>0</v>
      </c>
      <c r="H304" s="64"/>
      <c r="I304" s="64"/>
    </row>
    <row r="305" spans="1:9">
      <c r="A305" s="438" t="s">
        <v>373</v>
      </c>
      <c r="B305" s="438"/>
      <c r="C305" s="438"/>
      <c r="D305" s="196"/>
      <c r="E305" s="3"/>
      <c r="F305" s="357"/>
      <c r="G305" s="175">
        <f t="shared" si="5"/>
        <v>0</v>
      </c>
      <c r="H305" s="64"/>
      <c r="I305" s="64"/>
    </row>
    <row r="306" spans="1:9">
      <c r="A306" s="17"/>
      <c r="B306" s="23"/>
      <c r="C306" s="21"/>
      <c r="D306" s="196"/>
      <c r="E306" s="3"/>
      <c r="F306" s="357"/>
      <c r="G306" s="175">
        <f t="shared" si="5"/>
        <v>0</v>
      </c>
      <c r="H306" s="64"/>
      <c r="I306" s="64"/>
    </row>
    <row r="307" spans="1:9" ht="42">
      <c r="A307" s="17" t="s">
        <v>268</v>
      </c>
      <c r="B307" s="23" t="s">
        <v>269</v>
      </c>
      <c r="C307" s="21" t="s">
        <v>267</v>
      </c>
      <c r="D307" s="196" t="s">
        <v>5</v>
      </c>
      <c r="E307" s="3">
        <v>544</v>
      </c>
      <c r="F307" s="357">
        <v>0</v>
      </c>
      <c r="G307" s="175">
        <f t="shared" si="5"/>
        <v>0</v>
      </c>
      <c r="H307" s="64">
        <f>G307-I307</f>
        <v>0</v>
      </c>
      <c r="I307" s="64">
        <f>L307*F307</f>
        <v>0</v>
      </c>
    </row>
    <row r="308" spans="1:9">
      <c r="A308" s="17"/>
      <c r="B308" s="23"/>
      <c r="C308" s="21"/>
      <c r="D308" s="196"/>
      <c r="E308" s="3"/>
      <c r="F308" s="357"/>
      <c r="G308" s="175">
        <f t="shared" si="5"/>
        <v>0</v>
      </c>
      <c r="H308" s="64"/>
      <c r="I308" s="64"/>
    </row>
    <row r="309" spans="1:9" ht="42">
      <c r="A309" s="17" t="s">
        <v>278</v>
      </c>
      <c r="B309" s="23" t="s">
        <v>238</v>
      </c>
      <c r="C309" s="21" t="s">
        <v>239</v>
      </c>
      <c r="D309" s="196" t="s">
        <v>5</v>
      </c>
      <c r="E309" s="3">
        <v>544</v>
      </c>
      <c r="F309" s="357">
        <v>0</v>
      </c>
      <c r="G309" s="175">
        <f t="shared" si="5"/>
        <v>0</v>
      </c>
      <c r="H309" s="64">
        <f>G309-I309</f>
        <v>0</v>
      </c>
      <c r="I309" s="64">
        <f>L309*F309</f>
        <v>0</v>
      </c>
    </row>
    <row r="310" spans="1:9">
      <c r="A310" s="17"/>
      <c r="B310" s="23"/>
      <c r="C310" s="21"/>
      <c r="D310" s="196"/>
      <c r="E310" s="3"/>
      <c r="F310" s="357"/>
      <c r="G310" s="175">
        <f t="shared" si="5"/>
        <v>0</v>
      </c>
      <c r="H310" s="64"/>
      <c r="I310" s="64"/>
    </row>
    <row r="311" spans="1:9">
      <c r="A311" s="17"/>
      <c r="B311" s="23"/>
      <c r="C311" s="21"/>
      <c r="D311" s="196"/>
      <c r="E311" s="19"/>
      <c r="F311" s="357"/>
      <c r="G311" s="175">
        <f t="shared" si="5"/>
        <v>0</v>
      </c>
      <c r="H311" s="64"/>
      <c r="I311" s="64"/>
    </row>
    <row r="312" spans="1:9">
      <c r="A312" s="438" t="s">
        <v>197</v>
      </c>
      <c r="B312" s="438"/>
      <c r="C312" s="438"/>
      <c r="D312" s="196"/>
      <c r="E312" s="19"/>
      <c r="F312" s="357"/>
      <c r="G312" s="175">
        <f t="shared" si="5"/>
        <v>0</v>
      </c>
      <c r="H312" s="64"/>
      <c r="I312" s="64"/>
    </row>
    <row r="313" spans="1:9" ht="67.5" customHeight="1">
      <c r="A313" s="17" t="s">
        <v>279</v>
      </c>
      <c r="B313" s="17" t="s">
        <v>108</v>
      </c>
      <c r="C313" s="21" t="s">
        <v>667</v>
      </c>
      <c r="D313" s="196" t="s">
        <v>3</v>
      </c>
      <c r="E313" s="19" t="s">
        <v>152</v>
      </c>
      <c r="F313" s="357">
        <v>0</v>
      </c>
      <c r="G313" s="175">
        <f t="shared" si="5"/>
        <v>0</v>
      </c>
      <c r="H313" s="64">
        <f>G313-I313</f>
        <v>0</v>
      </c>
      <c r="I313" s="64">
        <f>L313*F313</f>
        <v>0</v>
      </c>
    </row>
    <row r="314" spans="1:9" ht="13.5" customHeight="1">
      <c r="A314" s="17"/>
      <c r="B314" s="17"/>
      <c r="C314" s="21"/>
      <c r="D314" s="196"/>
      <c r="E314" s="19"/>
      <c r="F314" s="357"/>
      <c r="G314" s="175">
        <f t="shared" si="5"/>
        <v>0</v>
      </c>
      <c r="H314" s="64"/>
      <c r="I314" s="64"/>
    </row>
    <row r="315" spans="1:9" ht="18" customHeight="1">
      <c r="A315" s="445" t="s">
        <v>376</v>
      </c>
      <c r="B315" s="445"/>
      <c r="C315" s="445"/>
      <c r="D315" s="196"/>
      <c r="E315" s="19"/>
      <c r="F315" s="357"/>
      <c r="G315" s="175">
        <f t="shared" si="5"/>
        <v>0</v>
      </c>
      <c r="H315" s="64"/>
      <c r="I315" s="64"/>
    </row>
    <row r="316" spans="1:9" ht="12.75" customHeight="1">
      <c r="A316" s="17"/>
      <c r="B316" s="17"/>
      <c r="C316" s="21"/>
      <c r="D316" s="196"/>
      <c r="E316" s="19"/>
      <c r="F316" s="357"/>
      <c r="G316" s="175">
        <f t="shared" si="5"/>
        <v>0</v>
      </c>
      <c r="H316" s="64"/>
      <c r="I316" s="64"/>
    </row>
    <row r="317" spans="1:9" ht="57.75" customHeight="1">
      <c r="A317" s="17" t="s">
        <v>282</v>
      </c>
      <c r="B317" s="17" t="s">
        <v>375</v>
      </c>
      <c r="C317" s="79" t="s">
        <v>374</v>
      </c>
      <c r="D317" s="196" t="s">
        <v>6</v>
      </c>
      <c r="E317" s="19" t="s">
        <v>709</v>
      </c>
      <c r="F317" s="357">
        <v>0</v>
      </c>
      <c r="G317" s="175">
        <f t="shared" si="5"/>
        <v>0</v>
      </c>
      <c r="H317" s="64">
        <f>G317-I317</f>
        <v>0</v>
      </c>
      <c r="I317" s="64">
        <f>L317*F317</f>
        <v>0</v>
      </c>
    </row>
    <row r="318" spans="1:9">
      <c r="A318" s="17"/>
      <c r="B318" s="17"/>
      <c r="C318" s="21"/>
      <c r="D318" s="196"/>
      <c r="E318" s="3"/>
      <c r="F318" s="357"/>
      <c r="G318" s="175">
        <f t="shared" si="5"/>
        <v>0</v>
      </c>
      <c r="H318" s="64"/>
      <c r="I318" s="64"/>
    </row>
    <row r="319" spans="1:9">
      <c r="A319" s="438" t="s">
        <v>346</v>
      </c>
      <c r="B319" s="438"/>
      <c r="C319" s="438"/>
      <c r="D319" s="196"/>
      <c r="E319" s="3"/>
      <c r="F319" s="357"/>
      <c r="G319" s="175">
        <f t="shared" si="5"/>
        <v>0</v>
      </c>
      <c r="H319" s="64"/>
      <c r="I319" s="64"/>
    </row>
    <row r="320" spans="1:9" ht="15.75" customHeight="1">
      <c r="A320" s="17"/>
      <c r="B320" s="17"/>
      <c r="C320" s="21"/>
      <c r="D320" s="196"/>
      <c r="E320" s="3"/>
      <c r="F320" s="357"/>
      <c r="G320" s="175">
        <f t="shared" si="5"/>
        <v>0</v>
      </c>
      <c r="H320" s="64"/>
      <c r="I320" s="64"/>
    </row>
    <row r="321" spans="1:12" ht="57.6">
      <c r="A321" s="17" t="s">
        <v>310</v>
      </c>
      <c r="B321" s="17" t="s">
        <v>345</v>
      </c>
      <c r="C321" s="21" t="s">
        <v>344</v>
      </c>
      <c r="D321" s="196" t="s">
        <v>11</v>
      </c>
      <c r="E321" s="3">
        <v>8</v>
      </c>
      <c r="F321" s="357">
        <v>0</v>
      </c>
      <c r="G321" s="175">
        <f t="shared" si="5"/>
        <v>0</v>
      </c>
      <c r="H321" s="64">
        <f>G321-I321</f>
        <v>0</v>
      </c>
      <c r="I321" s="64">
        <f>L321*F321</f>
        <v>0</v>
      </c>
    </row>
    <row r="322" spans="1:12">
      <c r="A322" s="17"/>
      <c r="B322" s="17"/>
      <c r="C322" s="21"/>
      <c r="D322" s="196"/>
      <c r="E322" s="19"/>
      <c r="F322" s="64"/>
      <c r="G322" s="175"/>
      <c r="H322" s="64"/>
      <c r="I322" s="64"/>
    </row>
    <row r="323" spans="1:12">
      <c r="A323" s="26"/>
      <c r="B323" s="26"/>
      <c r="C323" s="446" t="s">
        <v>49</v>
      </c>
      <c r="D323" s="446"/>
      <c r="E323" s="446"/>
      <c r="F323" s="28"/>
      <c r="G323" s="172">
        <f>SUM(G260:G322)</f>
        <v>0</v>
      </c>
      <c r="H323" s="29">
        <f>SUM(H260:H322)</f>
        <v>0</v>
      </c>
      <c r="I323" s="29">
        <f>SUM(I260:I322)</f>
        <v>0</v>
      </c>
    </row>
    <row r="324" spans="1:12">
      <c r="A324" s="17"/>
      <c r="B324" s="17"/>
      <c r="C324" s="1"/>
      <c r="D324" s="2"/>
      <c r="E324" s="3"/>
      <c r="F324" s="64"/>
      <c r="G324" s="166"/>
      <c r="H324" s="64"/>
      <c r="I324" s="64"/>
    </row>
    <row r="325" spans="1:12">
      <c r="A325" s="17"/>
      <c r="B325" s="17"/>
      <c r="C325" s="1"/>
      <c r="D325" s="2"/>
      <c r="E325" s="3"/>
      <c r="F325" s="64"/>
      <c r="G325" s="166"/>
      <c r="H325" s="64"/>
      <c r="I325" s="64"/>
    </row>
    <row r="326" spans="1:12">
      <c r="A326" s="18" t="s">
        <v>182</v>
      </c>
      <c r="B326" s="18"/>
      <c r="C326" s="5" t="s">
        <v>181</v>
      </c>
      <c r="D326" s="2"/>
      <c r="E326" s="3"/>
      <c r="F326" s="64"/>
      <c r="G326" s="166"/>
      <c r="H326" s="64"/>
      <c r="I326" s="64"/>
    </row>
    <row r="327" spans="1:12">
      <c r="A327" s="17"/>
      <c r="B327" s="17"/>
      <c r="C327" s="1"/>
      <c r="D327" s="2"/>
      <c r="E327" s="3"/>
      <c r="F327" s="64"/>
      <c r="G327" s="166"/>
      <c r="H327" s="64"/>
      <c r="I327" s="64"/>
    </row>
    <row r="328" spans="1:12">
      <c r="A328" s="17" t="s">
        <v>183</v>
      </c>
      <c r="B328" s="23" t="s">
        <v>59</v>
      </c>
      <c r="C328" s="1" t="s">
        <v>724</v>
      </c>
      <c r="D328" s="2" t="s">
        <v>185</v>
      </c>
      <c r="E328" s="3">
        <v>30</v>
      </c>
      <c r="F328" s="64">
        <v>50</v>
      </c>
      <c r="G328" s="175">
        <f t="shared" ref="G328:G334" si="6">ROUND(E328*F328,2)</f>
        <v>1500</v>
      </c>
      <c r="H328" s="64">
        <f>G328-I328</f>
        <v>1500</v>
      </c>
      <c r="I328" s="64">
        <f>L328*F328</f>
        <v>0</v>
      </c>
      <c r="L328" s="67">
        <v>0</v>
      </c>
    </row>
    <row r="329" spans="1:12">
      <c r="A329" s="17"/>
      <c r="B329" s="17"/>
      <c r="C329" s="1"/>
      <c r="D329" s="2"/>
      <c r="E329" s="3"/>
      <c r="F329" s="64"/>
      <c r="G329" s="175">
        <f t="shared" si="6"/>
        <v>0</v>
      </c>
      <c r="H329" s="64"/>
      <c r="I329" s="64"/>
    </row>
    <row r="330" spans="1:12">
      <c r="A330" s="17" t="s">
        <v>184</v>
      </c>
      <c r="B330" s="196" t="s">
        <v>347</v>
      </c>
      <c r="C330" s="162" t="s">
        <v>726</v>
      </c>
      <c r="D330" s="2" t="s">
        <v>185</v>
      </c>
      <c r="E330" s="3">
        <v>12</v>
      </c>
      <c r="F330" s="64">
        <v>50</v>
      </c>
      <c r="G330" s="175">
        <f t="shared" si="6"/>
        <v>600</v>
      </c>
      <c r="H330" s="64">
        <f>G330-I330</f>
        <v>600</v>
      </c>
      <c r="I330" s="64">
        <f>L330*F330</f>
        <v>0</v>
      </c>
      <c r="L330" s="67">
        <v>0</v>
      </c>
    </row>
    <row r="331" spans="1:12">
      <c r="A331" s="17"/>
      <c r="B331" s="17"/>
      <c r="C331" s="1"/>
      <c r="D331" s="2"/>
      <c r="E331" s="3"/>
      <c r="F331" s="64"/>
      <c r="G331" s="175">
        <f t="shared" si="6"/>
        <v>0</v>
      </c>
      <c r="H331" s="64"/>
      <c r="I331" s="64"/>
    </row>
    <row r="332" spans="1:12">
      <c r="A332" s="17" t="s">
        <v>186</v>
      </c>
      <c r="B332" s="19" t="s">
        <v>59</v>
      </c>
      <c r="C332" s="1" t="s">
        <v>671</v>
      </c>
      <c r="D332" s="2" t="s">
        <v>5</v>
      </c>
      <c r="E332" s="3">
        <v>5225</v>
      </c>
      <c r="F332" s="357">
        <v>0</v>
      </c>
      <c r="G332" s="175">
        <f t="shared" si="6"/>
        <v>0</v>
      </c>
      <c r="H332" s="64">
        <f>G332-I332</f>
        <v>0</v>
      </c>
      <c r="I332" s="64">
        <f>L332*F332</f>
        <v>0</v>
      </c>
      <c r="L332" s="67">
        <v>0</v>
      </c>
    </row>
    <row r="333" spans="1:12">
      <c r="A333" s="17"/>
      <c r="B333" s="17"/>
      <c r="C333" s="1"/>
      <c r="D333" s="2"/>
      <c r="E333" s="3"/>
      <c r="F333" s="357"/>
      <c r="G333" s="175">
        <f t="shared" si="6"/>
        <v>0</v>
      </c>
      <c r="H333" s="64"/>
      <c r="I333" s="64"/>
    </row>
    <row r="334" spans="1:12" ht="26.4">
      <c r="A334" s="17" t="s">
        <v>187</v>
      </c>
      <c r="B334" s="196" t="s">
        <v>348</v>
      </c>
      <c r="C334" s="1" t="s">
        <v>349</v>
      </c>
      <c r="D334" s="2" t="s">
        <v>11</v>
      </c>
      <c r="E334" s="3">
        <v>1</v>
      </c>
      <c r="F334" s="357">
        <v>0</v>
      </c>
      <c r="G334" s="175">
        <f t="shared" si="6"/>
        <v>0</v>
      </c>
      <c r="H334" s="64">
        <f>G334-I334</f>
        <v>0</v>
      </c>
      <c r="I334" s="64">
        <f>L334*F334</f>
        <v>0</v>
      </c>
      <c r="L334" s="67">
        <v>0</v>
      </c>
    </row>
    <row r="335" spans="1:12">
      <c r="A335" s="17"/>
      <c r="B335" s="17"/>
      <c r="C335" s="1"/>
      <c r="D335" s="2"/>
      <c r="E335" s="3"/>
      <c r="F335" s="64"/>
      <c r="G335" s="166"/>
      <c r="H335" s="64"/>
      <c r="I335" s="64"/>
    </row>
    <row r="336" spans="1:12">
      <c r="A336" s="26"/>
      <c r="B336" s="26"/>
      <c r="C336" s="50" t="s">
        <v>188</v>
      </c>
      <c r="D336" s="163"/>
      <c r="E336" s="164"/>
      <c r="F336" s="28"/>
      <c r="G336" s="174">
        <f>G328+G330+G332+G334</f>
        <v>2100</v>
      </c>
      <c r="H336" s="57">
        <f>H328+H330+H332+H334</f>
        <v>2100</v>
      </c>
      <c r="I336" s="57">
        <f>I328+I330+I332+I334</f>
        <v>0</v>
      </c>
    </row>
    <row r="337" spans="1:14">
      <c r="A337" s="17"/>
      <c r="B337" s="17"/>
      <c r="C337" s="1"/>
      <c r="D337" s="2"/>
      <c r="E337" s="3"/>
      <c r="F337" s="64"/>
      <c r="H337" s="64"/>
      <c r="I337" s="64"/>
    </row>
    <row r="338" spans="1:14">
      <c r="A338" s="17"/>
      <c r="B338" s="17"/>
      <c r="C338" s="1"/>
      <c r="D338" s="2"/>
      <c r="E338" s="3"/>
      <c r="F338" s="64"/>
      <c r="H338" s="64"/>
      <c r="I338" s="64"/>
    </row>
    <row r="339" spans="1:14">
      <c r="A339" s="17"/>
      <c r="B339" s="17"/>
      <c r="C339" s="1"/>
      <c r="D339" s="2"/>
      <c r="E339" s="3"/>
      <c r="F339" s="64"/>
    </row>
    <row r="340" spans="1:14">
      <c r="A340" s="17"/>
      <c r="B340" s="17"/>
      <c r="C340" s="1"/>
      <c r="D340" s="2"/>
      <c r="E340" s="3"/>
      <c r="F340" s="64"/>
    </row>
    <row r="341" spans="1:14">
      <c r="A341" s="17"/>
      <c r="B341" s="17"/>
      <c r="C341" s="1"/>
      <c r="D341" s="2"/>
      <c r="E341" s="3"/>
      <c r="F341" s="64"/>
    </row>
    <row r="342" spans="1:14">
      <c r="A342" s="17"/>
      <c r="B342" s="17"/>
      <c r="C342" s="1"/>
      <c r="D342" s="2"/>
      <c r="E342" s="3"/>
      <c r="F342" s="64"/>
    </row>
    <row r="343" spans="1:14">
      <c r="A343" s="2"/>
      <c r="B343" s="2"/>
      <c r="C343" s="1"/>
      <c r="D343" s="2"/>
      <c r="E343" s="3"/>
      <c r="F343" s="64"/>
    </row>
    <row r="344" spans="1:14">
      <c r="A344" s="2"/>
      <c r="B344" s="2"/>
      <c r="C344" s="1"/>
      <c r="D344" s="2"/>
      <c r="E344" s="3"/>
      <c r="F344" s="64"/>
    </row>
    <row r="345" spans="1:14">
      <c r="A345" s="2"/>
      <c r="B345" s="2"/>
      <c r="C345" s="1"/>
      <c r="D345" s="2"/>
      <c r="E345" s="3"/>
      <c r="F345" s="64"/>
    </row>
    <row r="346" spans="1:14" s="154" customFormat="1">
      <c r="A346" s="2"/>
      <c r="B346" s="2"/>
      <c r="C346" s="1"/>
      <c r="D346" s="2"/>
      <c r="E346" s="3"/>
      <c r="F346" s="64"/>
      <c r="H346" s="61"/>
      <c r="I346" s="61"/>
      <c r="J346" s="191"/>
      <c r="K346" s="60"/>
      <c r="L346" s="67"/>
      <c r="M346" s="191"/>
      <c r="N346" s="191"/>
    </row>
    <row r="347" spans="1:14" s="154" customFormat="1">
      <c r="A347" s="2"/>
      <c r="B347" s="2"/>
      <c r="C347" s="1"/>
      <c r="D347" s="2"/>
      <c r="E347" s="3"/>
      <c r="F347" s="64"/>
      <c r="H347" s="61"/>
      <c r="I347" s="61"/>
      <c r="J347" s="191"/>
      <c r="K347" s="60"/>
      <c r="L347" s="67"/>
      <c r="M347" s="191"/>
      <c r="N347" s="191"/>
    </row>
    <row r="348" spans="1:14" s="154" customFormat="1">
      <c r="A348" s="2"/>
      <c r="B348" s="2"/>
      <c r="C348" s="1"/>
      <c r="D348" s="2"/>
      <c r="E348" s="3"/>
      <c r="F348" s="64"/>
      <c r="H348" s="61"/>
      <c r="I348" s="61"/>
      <c r="J348" s="191"/>
      <c r="K348" s="60"/>
      <c r="L348" s="67"/>
      <c r="M348" s="191"/>
      <c r="N348" s="191"/>
    </row>
    <row r="349" spans="1:14" s="154" customFormat="1">
      <c r="A349" s="2"/>
      <c r="B349" s="2"/>
      <c r="C349" s="1"/>
      <c r="D349" s="2"/>
      <c r="E349" s="3"/>
      <c r="F349" s="64"/>
      <c r="H349" s="61"/>
      <c r="I349" s="61"/>
      <c r="J349" s="191"/>
      <c r="K349" s="60"/>
      <c r="L349" s="67"/>
      <c r="M349" s="191"/>
      <c r="N349" s="191"/>
    </row>
    <row r="350" spans="1:14" s="154" customFormat="1">
      <c r="A350" s="2"/>
      <c r="B350" s="2"/>
      <c r="C350" s="1"/>
      <c r="D350" s="2"/>
      <c r="E350" s="3"/>
      <c r="F350" s="64"/>
      <c r="H350" s="61"/>
      <c r="I350" s="61"/>
      <c r="J350" s="191"/>
      <c r="K350" s="60"/>
      <c r="L350" s="67"/>
      <c r="M350" s="191"/>
      <c r="N350" s="191"/>
    </row>
    <row r="351" spans="1:14" s="154" customFormat="1">
      <c r="A351" s="2"/>
      <c r="B351" s="2"/>
      <c r="C351" s="1"/>
      <c r="D351" s="2"/>
      <c r="E351" s="3"/>
      <c r="F351" s="64"/>
      <c r="H351" s="61"/>
      <c r="I351" s="61"/>
      <c r="J351" s="191"/>
      <c r="K351" s="60"/>
      <c r="L351" s="67"/>
      <c r="M351" s="191"/>
      <c r="N351" s="191"/>
    </row>
    <row r="352" spans="1:14" s="154" customFormat="1">
      <c r="A352" s="2"/>
      <c r="B352" s="2"/>
      <c r="C352" s="1"/>
      <c r="D352" s="2"/>
      <c r="E352" s="3"/>
      <c r="F352" s="64"/>
      <c r="H352" s="61"/>
      <c r="I352" s="61"/>
      <c r="J352" s="191"/>
      <c r="K352" s="60"/>
      <c r="L352" s="67"/>
      <c r="M352" s="191"/>
      <c r="N352" s="191"/>
    </row>
    <row r="353" spans="1:14" s="154" customFormat="1">
      <c r="A353" s="2"/>
      <c r="B353" s="2"/>
      <c r="C353" s="1"/>
      <c r="D353" s="2"/>
      <c r="E353" s="3"/>
      <c r="F353" s="64"/>
      <c r="H353" s="61"/>
      <c r="I353" s="61"/>
      <c r="J353" s="191"/>
      <c r="K353" s="60"/>
      <c r="L353" s="67"/>
      <c r="M353" s="191"/>
      <c r="N353" s="191"/>
    </row>
    <row r="354" spans="1:14" s="154" customFormat="1">
      <c r="A354" s="2"/>
      <c r="B354" s="2"/>
      <c r="C354" s="1"/>
      <c r="D354" s="2"/>
      <c r="E354" s="3"/>
      <c r="F354" s="64"/>
      <c r="H354" s="61"/>
      <c r="I354" s="61"/>
      <c r="J354" s="191"/>
      <c r="K354" s="60"/>
      <c r="L354" s="67"/>
      <c r="M354" s="191"/>
      <c r="N354" s="191"/>
    </row>
    <row r="355" spans="1:14" s="154" customFormat="1">
      <c r="A355" s="2"/>
      <c r="B355" s="2"/>
      <c r="C355" s="1"/>
      <c r="D355" s="2"/>
      <c r="E355" s="3"/>
      <c r="F355" s="64"/>
      <c r="H355" s="61"/>
      <c r="I355" s="61"/>
      <c r="J355" s="191"/>
      <c r="K355" s="60"/>
      <c r="L355" s="67"/>
      <c r="M355" s="191"/>
      <c r="N355" s="191"/>
    </row>
    <row r="356" spans="1:14" s="154" customFormat="1">
      <c r="A356" s="2"/>
      <c r="B356" s="2"/>
      <c r="C356" s="1"/>
      <c r="D356" s="2"/>
      <c r="E356" s="3"/>
      <c r="F356" s="64"/>
      <c r="H356" s="61"/>
      <c r="I356" s="61"/>
      <c r="J356" s="191"/>
      <c r="K356" s="60"/>
      <c r="L356" s="67"/>
      <c r="M356" s="191"/>
      <c r="N356" s="191"/>
    </row>
    <row r="357" spans="1:14" s="154" customFormat="1">
      <c r="A357" s="2"/>
      <c r="B357" s="2"/>
      <c r="C357" s="1"/>
      <c r="D357" s="2"/>
      <c r="E357" s="3"/>
      <c r="F357" s="64"/>
      <c r="H357" s="61"/>
      <c r="I357" s="61"/>
      <c r="J357" s="191"/>
      <c r="K357" s="60"/>
      <c r="L357" s="67"/>
      <c r="M357" s="191"/>
      <c r="N357" s="191"/>
    </row>
    <row r="358" spans="1:14" s="154" customFormat="1">
      <c r="A358" s="2"/>
      <c r="B358" s="2"/>
      <c r="C358" s="1"/>
      <c r="D358" s="2"/>
      <c r="E358" s="3"/>
      <c r="F358" s="64"/>
      <c r="H358" s="61"/>
      <c r="I358" s="61"/>
      <c r="J358" s="191"/>
      <c r="K358" s="60"/>
      <c r="L358" s="67"/>
      <c r="M358" s="191"/>
      <c r="N358" s="191"/>
    </row>
    <row r="359" spans="1:14" s="154" customFormat="1">
      <c r="A359" s="2"/>
      <c r="B359" s="2"/>
      <c r="C359" s="1"/>
      <c r="D359" s="2"/>
      <c r="E359" s="3"/>
      <c r="F359" s="64"/>
      <c r="H359" s="61"/>
      <c r="I359" s="61"/>
      <c r="J359" s="191"/>
      <c r="K359" s="60"/>
      <c r="L359" s="67"/>
      <c r="M359" s="191"/>
      <c r="N359" s="191"/>
    </row>
    <row r="360" spans="1:14" s="154" customFormat="1">
      <c r="A360" s="2"/>
      <c r="B360" s="2"/>
      <c r="C360" s="1"/>
      <c r="D360" s="2"/>
      <c r="E360" s="3"/>
      <c r="F360" s="64"/>
      <c r="H360" s="61"/>
      <c r="I360" s="61"/>
      <c r="J360" s="191"/>
      <c r="K360" s="60"/>
      <c r="L360" s="67"/>
      <c r="M360" s="191"/>
      <c r="N360" s="191"/>
    </row>
    <row r="361" spans="1:14" s="154" customFormat="1">
      <c r="A361" s="2"/>
      <c r="B361" s="2"/>
      <c r="C361" s="1"/>
      <c r="D361" s="2"/>
      <c r="E361" s="3"/>
      <c r="F361" s="64"/>
      <c r="H361" s="61"/>
      <c r="I361" s="61"/>
      <c r="J361" s="191"/>
      <c r="K361" s="60"/>
      <c r="L361" s="67"/>
      <c r="M361" s="191"/>
      <c r="N361" s="191"/>
    </row>
    <row r="362" spans="1:14" s="154" customFormat="1">
      <c r="A362" s="2"/>
      <c r="B362" s="2"/>
      <c r="C362" s="1"/>
      <c r="D362" s="2"/>
      <c r="E362" s="3"/>
      <c r="F362" s="64"/>
      <c r="H362" s="61"/>
      <c r="I362" s="61"/>
      <c r="J362" s="191"/>
      <c r="K362" s="60"/>
      <c r="L362" s="67"/>
      <c r="M362" s="191"/>
      <c r="N362" s="191"/>
    </row>
    <row r="363" spans="1:14" s="154" customFormat="1">
      <c r="A363" s="2"/>
      <c r="B363" s="2"/>
      <c r="C363" s="1"/>
      <c r="D363" s="2"/>
      <c r="E363" s="3"/>
      <c r="F363" s="64"/>
      <c r="H363" s="61"/>
      <c r="I363" s="61"/>
      <c r="J363" s="191"/>
      <c r="K363" s="60"/>
      <c r="L363" s="67"/>
      <c r="M363" s="191"/>
      <c r="N363" s="191"/>
    </row>
    <row r="364" spans="1:14" s="154" customFormat="1">
      <c r="A364" s="2"/>
      <c r="B364" s="2"/>
      <c r="C364" s="1"/>
      <c r="D364" s="2"/>
      <c r="E364" s="3"/>
      <c r="F364" s="64"/>
      <c r="H364" s="61"/>
      <c r="I364" s="61"/>
      <c r="J364" s="191"/>
      <c r="K364" s="60"/>
      <c r="L364" s="67"/>
      <c r="M364" s="191"/>
      <c r="N364" s="191"/>
    </row>
    <row r="365" spans="1:14" s="154" customFormat="1">
      <c r="A365" s="2"/>
      <c r="B365" s="2"/>
      <c r="C365" s="1"/>
      <c r="D365" s="2"/>
      <c r="E365" s="3"/>
      <c r="F365" s="64"/>
      <c r="H365" s="61"/>
      <c r="I365" s="61"/>
      <c r="J365" s="191"/>
      <c r="K365" s="60"/>
      <c r="L365" s="67"/>
      <c r="M365" s="191"/>
      <c r="N365" s="191"/>
    </row>
    <row r="366" spans="1:14" s="154" customFormat="1">
      <c r="A366" s="2"/>
      <c r="B366" s="2"/>
      <c r="C366" s="1"/>
      <c r="D366" s="2"/>
      <c r="E366" s="3"/>
      <c r="F366" s="64"/>
      <c r="H366" s="61"/>
      <c r="I366" s="61"/>
      <c r="J366" s="191"/>
      <c r="K366" s="60"/>
      <c r="L366" s="67"/>
      <c r="M366" s="191"/>
      <c r="N366" s="191"/>
    </row>
    <row r="367" spans="1:14" s="154" customFormat="1">
      <c r="A367" s="2"/>
      <c r="B367" s="2"/>
      <c r="C367" s="1"/>
      <c r="D367" s="2"/>
      <c r="E367" s="3"/>
      <c r="F367" s="64"/>
      <c r="H367" s="61"/>
      <c r="I367" s="61"/>
      <c r="J367" s="191"/>
      <c r="K367" s="60"/>
      <c r="L367" s="67"/>
      <c r="M367" s="191"/>
      <c r="N367" s="191"/>
    </row>
    <row r="368" spans="1:14" s="154" customFormat="1">
      <c r="A368" s="2"/>
      <c r="B368" s="2"/>
      <c r="C368" s="1"/>
      <c r="D368" s="2"/>
      <c r="E368" s="3"/>
      <c r="F368" s="64"/>
      <c r="H368" s="61"/>
      <c r="I368" s="61"/>
      <c r="J368" s="191"/>
      <c r="K368" s="60"/>
      <c r="L368" s="67"/>
      <c r="M368" s="191"/>
      <c r="N368" s="191"/>
    </row>
    <row r="369" spans="1:14" s="154" customFormat="1">
      <c r="A369" s="2"/>
      <c r="B369" s="2"/>
      <c r="C369" s="1"/>
      <c r="D369" s="2"/>
      <c r="E369" s="3"/>
      <c r="F369" s="64"/>
      <c r="H369" s="61"/>
      <c r="I369" s="61"/>
      <c r="J369" s="191"/>
      <c r="K369" s="60"/>
      <c r="L369" s="67"/>
      <c r="M369" s="191"/>
      <c r="N369" s="191"/>
    </row>
    <row r="370" spans="1:14" s="154" customFormat="1">
      <c r="A370" s="2"/>
      <c r="B370" s="2"/>
      <c r="C370" s="1"/>
      <c r="D370" s="2"/>
      <c r="E370" s="3"/>
      <c r="F370" s="64"/>
      <c r="H370" s="61"/>
      <c r="I370" s="61"/>
      <c r="J370" s="191"/>
      <c r="K370" s="60"/>
      <c r="L370" s="67"/>
      <c r="M370" s="191"/>
      <c r="N370" s="191"/>
    </row>
    <row r="371" spans="1:14" s="154" customFormat="1">
      <c r="A371" s="2"/>
      <c r="B371" s="2"/>
      <c r="C371" s="1"/>
      <c r="D371" s="2"/>
      <c r="E371" s="3"/>
      <c r="F371" s="64"/>
      <c r="H371" s="61"/>
      <c r="I371" s="61"/>
      <c r="J371" s="191"/>
      <c r="K371" s="60"/>
      <c r="L371" s="67"/>
      <c r="M371" s="191"/>
      <c r="N371" s="191"/>
    </row>
    <row r="372" spans="1:14" s="154" customFormat="1">
      <c r="A372" s="2"/>
      <c r="B372" s="2"/>
      <c r="C372" s="1"/>
      <c r="D372" s="2"/>
      <c r="E372" s="3"/>
      <c r="F372" s="64"/>
      <c r="H372" s="61"/>
      <c r="I372" s="61"/>
      <c r="J372" s="191"/>
      <c r="K372" s="60"/>
      <c r="L372" s="67"/>
      <c r="M372" s="191"/>
      <c r="N372" s="191"/>
    </row>
    <row r="373" spans="1:14" s="154" customFormat="1">
      <c r="A373" s="2"/>
      <c r="B373" s="2"/>
      <c r="C373" s="1"/>
      <c r="D373" s="2"/>
      <c r="E373" s="3"/>
      <c r="F373" s="64"/>
      <c r="H373" s="61"/>
      <c r="I373" s="61"/>
      <c r="J373" s="191"/>
      <c r="K373" s="60"/>
      <c r="L373" s="67"/>
      <c r="M373" s="191"/>
      <c r="N373" s="191"/>
    </row>
    <row r="374" spans="1:14" s="154" customFormat="1">
      <c r="A374" s="2"/>
      <c r="B374" s="2"/>
      <c r="C374" s="1"/>
      <c r="D374" s="2"/>
      <c r="E374" s="3"/>
      <c r="F374" s="64"/>
      <c r="H374" s="61"/>
      <c r="I374" s="61"/>
      <c r="J374" s="191"/>
      <c r="K374" s="60"/>
      <c r="L374" s="67"/>
      <c r="M374" s="191"/>
      <c r="N374" s="191"/>
    </row>
    <row r="375" spans="1:14" s="154" customFormat="1">
      <c r="A375" s="2"/>
      <c r="B375" s="2"/>
      <c r="C375" s="1"/>
      <c r="D375" s="2"/>
      <c r="E375" s="3"/>
      <c r="F375" s="64"/>
      <c r="H375" s="61"/>
      <c r="I375" s="61"/>
      <c r="J375" s="191"/>
      <c r="K375" s="60"/>
      <c r="L375" s="67"/>
      <c r="M375" s="191"/>
      <c r="N375" s="191"/>
    </row>
    <row r="376" spans="1:14" s="154" customFormat="1">
      <c r="A376" s="2"/>
      <c r="B376" s="2"/>
      <c r="C376" s="1"/>
      <c r="D376" s="2"/>
      <c r="E376" s="3"/>
      <c r="F376" s="64"/>
      <c r="H376" s="61"/>
      <c r="I376" s="61"/>
      <c r="J376" s="191"/>
      <c r="K376" s="60"/>
      <c r="L376" s="67"/>
      <c r="M376" s="191"/>
      <c r="N376" s="191"/>
    </row>
    <row r="377" spans="1:14" s="154" customFormat="1">
      <c r="A377" s="2"/>
      <c r="B377" s="2"/>
      <c r="C377" s="1"/>
      <c r="D377" s="2"/>
      <c r="E377" s="3"/>
      <c r="F377" s="64"/>
      <c r="H377" s="61"/>
      <c r="I377" s="61"/>
      <c r="J377" s="191"/>
      <c r="K377" s="60"/>
      <c r="L377" s="67"/>
      <c r="M377" s="191"/>
      <c r="N377" s="191"/>
    </row>
    <row r="378" spans="1:14" s="154" customFormat="1">
      <c r="A378" s="2"/>
      <c r="B378" s="2"/>
      <c r="C378" s="1"/>
      <c r="D378" s="2"/>
      <c r="E378" s="3"/>
      <c r="F378" s="64"/>
      <c r="H378" s="61"/>
      <c r="I378" s="61"/>
      <c r="J378" s="191"/>
      <c r="K378" s="60"/>
      <c r="L378" s="67"/>
      <c r="M378" s="191"/>
      <c r="N378" s="191"/>
    </row>
    <row r="379" spans="1:14" s="154" customFormat="1">
      <c r="A379" s="2"/>
      <c r="B379" s="2"/>
      <c r="C379" s="1"/>
      <c r="D379" s="2"/>
      <c r="E379" s="3"/>
      <c r="F379" s="64"/>
      <c r="H379" s="61"/>
      <c r="I379" s="61"/>
      <c r="J379" s="191"/>
      <c r="K379" s="60"/>
      <c r="L379" s="67"/>
      <c r="M379" s="191"/>
      <c r="N379" s="191"/>
    </row>
    <row r="380" spans="1:14" s="154" customFormat="1">
      <c r="A380" s="2"/>
      <c r="B380" s="2"/>
      <c r="C380" s="1"/>
      <c r="D380" s="2"/>
      <c r="E380" s="3"/>
      <c r="F380" s="64"/>
      <c r="H380" s="61"/>
      <c r="I380" s="61"/>
      <c r="J380" s="191"/>
      <c r="K380" s="60"/>
      <c r="L380" s="67"/>
      <c r="M380" s="191"/>
      <c r="N380" s="191"/>
    </row>
    <row r="381" spans="1:14" s="154" customFormat="1">
      <c r="A381" s="2"/>
      <c r="B381" s="2"/>
      <c r="C381" s="1"/>
      <c r="D381" s="2"/>
      <c r="E381" s="3"/>
      <c r="F381" s="64"/>
      <c r="H381" s="61"/>
      <c r="I381" s="61"/>
      <c r="J381" s="191"/>
      <c r="K381" s="60"/>
      <c r="L381" s="67"/>
      <c r="M381" s="191"/>
      <c r="N381" s="191"/>
    </row>
    <row r="382" spans="1:14" s="154" customFormat="1">
      <c r="A382" s="2"/>
      <c r="B382" s="2"/>
      <c r="C382" s="1"/>
      <c r="D382" s="2"/>
      <c r="E382" s="3"/>
      <c r="F382" s="64"/>
      <c r="H382" s="61"/>
      <c r="I382" s="61"/>
      <c r="J382" s="191"/>
      <c r="K382" s="60"/>
      <c r="L382" s="67"/>
      <c r="M382" s="191"/>
      <c r="N382" s="191"/>
    </row>
    <row r="383" spans="1:14" s="154" customFormat="1">
      <c r="A383" s="2"/>
      <c r="B383" s="2"/>
      <c r="C383" s="1"/>
      <c r="D383" s="2"/>
      <c r="E383" s="3"/>
      <c r="F383" s="64"/>
      <c r="H383" s="61"/>
      <c r="I383" s="61"/>
      <c r="J383" s="191"/>
      <c r="K383" s="60"/>
      <c r="L383" s="67"/>
      <c r="M383" s="191"/>
      <c r="N383" s="191"/>
    </row>
    <row r="384" spans="1:14" s="154" customFormat="1">
      <c r="A384" s="2"/>
      <c r="B384" s="2"/>
      <c r="C384" s="1"/>
      <c r="D384" s="2"/>
      <c r="E384" s="3"/>
      <c r="F384" s="64"/>
      <c r="H384" s="61"/>
      <c r="I384" s="61"/>
      <c r="J384" s="191"/>
      <c r="K384" s="60"/>
      <c r="L384" s="67"/>
      <c r="M384" s="191"/>
      <c r="N384" s="191"/>
    </row>
    <row r="385" spans="1:14" s="154" customFormat="1">
      <c r="A385" s="2"/>
      <c r="B385" s="2"/>
      <c r="C385" s="1"/>
      <c r="D385" s="2"/>
      <c r="E385" s="3"/>
      <c r="F385" s="64"/>
      <c r="H385" s="61"/>
      <c r="I385" s="61"/>
      <c r="J385" s="191"/>
      <c r="K385" s="60"/>
      <c r="L385" s="67"/>
      <c r="M385" s="191"/>
      <c r="N385" s="191"/>
    </row>
    <row r="386" spans="1:14" s="154" customFormat="1">
      <c r="A386" s="2"/>
      <c r="B386" s="2"/>
      <c r="C386" s="1"/>
      <c r="D386" s="2"/>
      <c r="E386" s="3"/>
      <c r="F386" s="64"/>
      <c r="H386" s="61"/>
      <c r="I386" s="61"/>
      <c r="J386" s="191"/>
      <c r="K386" s="60"/>
      <c r="L386" s="67"/>
      <c r="M386" s="191"/>
      <c r="N386" s="191"/>
    </row>
    <row r="387" spans="1:14" s="154" customFormat="1">
      <c r="A387" s="2"/>
      <c r="B387" s="2"/>
      <c r="C387" s="1"/>
      <c r="D387" s="2"/>
      <c r="E387" s="3"/>
      <c r="F387" s="64"/>
      <c r="H387" s="61"/>
      <c r="I387" s="61"/>
      <c r="J387" s="191"/>
      <c r="K387" s="60"/>
      <c r="L387" s="67"/>
      <c r="M387" s="191"/>
      <c r="N387" s="191"/>
    </row>
    <row r="388" spans="1:14" s="154" customFormat="1">
      <c r="A388" s="2"/>
      <c r="B388" s="2"/>
      <c r="C388" s="1"/>
      <c r="D388" s="2"/>
      <c r="E388" s="3"/>
      <c r="F388" s="64"/>
      <c r="H388" s="61"/>
      <c r="I388" s="61"/>
      <c r="J388" s="191"/>
      <c r="K388" s="60"/>
      <c r="L388" s="67"/>
      <c r="M388" s="191"/>
      <c r="N388" s="191"/>
    </row>
    <row r="389" spans="1:14" s="154" customFormat="1">
      <c r="A389" s="2"/>
      <c r="B389" s="2"/>
      <c r="C389" s="1"/>
      <c r="D389" s="2"/>
      <c r="E389" s="3"/>
      <c r="F389" s="64"/>
      <c r="H389" s="61"/>
      <c r="I389" s="61"/>
      <c r="J389" s="191"/>
      <c r="K389" s="60"/>
      <c r="L389" s="67"/>
      <c r="M389" s="191"/>
      <c r="N389" s="191"/>
    </row>
    <row r="390" spans="1:14" s="154" customFormat="1">
      <c r="A390" s="2"/>
      <c r="B390" s="2"/>
      <c r="C390" s="1"/>
      <c r="D390" s="2"/>
      <c r="E390" s="3"/>
      <c r="F390" s="64"/>
      <c r="H390" s="61"/>
      <c r="I390" s="61"/>
      <c r="J390" s="191"/>
      <c r="K390" s="60"/>
      <c r="L390" s="67"/>
      <c r="M390" s="191"/>
      <c r="N390" s="191"/>
    </row>
    <row r="391" spans="1:14" s="154" customFormat="1">
      <c r="A391" s="2"/>
      <c r="B391" s="2"/>
      <c r="C391" s="191"/>
      <c r="D391" s="2"/>
      <c r="E391" s="3"/>
      <c r="F391" s="64"/>
      <c r="H391" s="61"/>
      <c r="I391" s="61"/>
      <c r="J391" s="191"/>
      <c r="K391" s="60"/>
      <c r="L391" s="67"/>
      <c r="M391" s="191"/>
      <c r="N391" s="191"/>
    </row>
    <row r="392" spans="1:14" s="154" customFormat="1">
      <c r="A392" s="2"/>
      <c r="B392" s="2"/>
      <c r="C392" s="191"/>
      <c r="D392" s="2"/>
      <c r="E392" s="3"/>
      <c r="F392" s="64"/>
      <c r="H392" s="61"/>
      <c r="I392" s="61"/>
      <c r="J392" s="191"/>
      <c r="K392" s="60"/>
      <c r="L392" s="67"/>
      <c r="M392" s="191"/>
      <c r="N392" s="191"/>
    </row>
    <row r="393" spans="1:14" s="154" customFormat="1">
      <c r="A393" s="2"/>
      <c r="B393" s="2"/>
      <c r="C393" s="191"/>
      <c r="D393" s="2"/>
      <c r="E393" s="3"/>
      <c r="F393" s="64"/>
      <c r="H393" s="61"/>
      <c r="I393" s="61"/>
      <c r="J393" s="191"/>
      <c r="K393" s="60"/>
      <c r="L393" s="67"/>
      <c r="M393" s="191"/>
      <c r="N393" s="191"/>
    </row>
    <row r="394" spans="1:14" s="154" customFormat="1">
      <c r="A394" s="2"/>
      <c r="B394" s="2"/>
      <c r="C394" s="191"/>
      <c r="D394" s="2"/>
      <c r="E394" s="3"/>
      <c r="F394" s="64"/>
      <c r="H394" s="61"/>
      <c r="I394" s="61"/>
      <c r="J394" s="191"/>
      <c r="K394" s="60"/>
      <c r="L394" s="67"/>
      <c r="M394" s="191"/>
      <c r="N394" s="191"/>
    </row>
    <row r="395" spans="1:14" s="154" customFormat="1">
      <c r="A395" s="2"/>
      <c r="B395" s="2"/>
      <c r="C395" s="191"/>
      <c r="D395" s="2"/>
      <c r="E395" s="3"/>
      <c r="F395" s="64"/>
      <c r="H395" s="61"/>
      <c r="I395" s="61"/>
      <c r="J395" s="191"/>
      <c r="K395" s="60"/>
      <c r="L395" s="67"/>
      <c r="M395" s="191"/>
      <c r="N395" s="191"/>
    </row>
    <row r="396" spans="1:14" s="154" customFormat="1">
      <c r="A396" s="2"/>
      <c r="B396" s="2"/>
      <c r="C396" s="191"/>
      <c r="D396" s="2"/>
      <c r="E396" s="3"/>
      <c r="F396" s="64"/>
      <c r="H396" s="61"/>
      <c r="I396" s="61"/>
      <c r="J396" s="191"/>
      <c r="K396" s="60"/>
      <c r="L396" s="67"/>
      <c r="M396" s="191"/>
      <c r="N396" s="191"/>
    </row>
    <row r="397" spans="1:14" s="154" customFormat="1">
      <c r="A397" s="2"/>
      <c r="B397" s="2"/>
      <c r="C397" s="191"/>
      <c r="D397" s="2"/>
      <c r="E397" s="3"/>
      <c r="F397" s="64"/>
      <c r="H397" s="61"/>
      <c r="I397" s="61"/>
      <c r="J397" s="191"/>
      <c r="K397" s="60"/>
      <c r="L397" s="67"/>
      <c r="M397" s="191"/>
      <c r="N397" s="191"/>
    </row>
    <row r="398" spans="1:14" s="154" customFormat="1">
      <c r="A398" s="2"/>
      <c r="B398" s="2"/>
      <c r="C398" s="191"/>
      <c r="D398" s="2"/>
      <c r="E398" s="3"/>
      <c r="F398" s="64"/>
      <c r="H398" s="61"/>
      <c r="I398" s="61"/>
      <c r="J398" s="191"/>
      <c r="K398" s="60"/>
      <c r="L398" s="67"/>
      <c r="M398" s="191"/>
      <c r="N398" s="191"/>
    </row>
    <row r="399" spans="1:14" s="154" customFormat="1">
      <c r="A399" s="2"/>
      <c r="B399" s="2"/>
      <c r="C399" s="191"/>
      <c r="D399" s="2"/>
      <c r="E399" s="3"/>
      <c r="F399" s="64"/>
      <c r="H399" s="61"/>
      <c r="I399" s="61"/>
      <c r="J399" s="191"/>
      <c r="K399" s="60"/>
      <c r="L399" s="67"/>
      <c r="M399" s="191"/>
      <c r="N399" s="191"/>
    </row>
    <row r="400" spans="1:14" s="154" customFormat="1">
      <c r="A400" s="2"/>
      <c r="B400" s="2"/>
      <c r="C400" s="191"/>
      <c r="D400" s="2"/>
      <c r="E400" s="3"/>
      <c r="F400" s="64"/>
      <c r="H400" s="61"/>
      <c r="I400" s="61"/>
      <c r="J400" s="191"/>
      <c r="K400" s="60"/>
      <c r="L400" s="67"/>
      <c r="M400" s="191"/>
      <c r="N400" s="191"/>
    </row>
    <row r="401" spans="1:14" s="154" customFormat="1">
      <c r="A401" s="2"/>
      <c r="B401" s="2"/>
      <c r="C401" s="191"/>
      <c r="D401" s="2"/>
      <c r="E401" s="3"/>
      <c r="F401" s="64"/>
      <c r="H401" s="61"/>
      <c r="I401" s="61"/>
      <c r="J401" s="191"/>
      <c r="K401" s="60"/>
      <c r="L401" s="67"/>
      <c r="M401" s="191"/>
      <c r="N401" s="191"/>
    </row>
    <row r="402" spans="1:14" s="154" customFormat="1">
      <c r="A402" s="2"/>
      <c r="B402" s="2"/>
      <c r="C402" s="191"/>
      <c r="D402" s="2"/>
      <c r="E402" s="3"/>
      <c r="F402" s="64"/>
      <c r="H402" s="61"/>
      <c r="I402" s="61"/>
      <c r="J402" s="191"/>
      <c r="K402" s="60"/>
      <c r="L402" s="67"/>
      <c r="M402" s="191"/>
      <c r="N402" s="191"/>
    </row>
    <row r="403" spans="1:14" s="154" customFormat="1">
      <c r="A403" s="2"/>
      <c r="B403" s="2"/>
      <c r="C403" s="191"/>
      <c r="D403" s="2"/>
      <c r="E403" s="3"/>
      <c r="F403" s="64"/>
      <c r="H403" s="61"/>
      <c r="I403" s="61"/>
      <c r="J403" s="191"/>
      <c r="K403" s="60"/>
      <c r="L403" s="67"/>
      <c r="M403" s="191"/>
      <c r="N403" s="191"/>
    </row>
    <row r="404" spans="1:14" s="154" customFormat="1">
      <c r="A404" s="2"/>
      <c r="B404" s="2"/>
      <c r="C404" s="191"/>
      <c r="D404" s="2"/>
      <c r="E404" s="3"/>
      <c r="F404" s="64"/>
      <c r="H404" s="61"/>
      <c r="I404" s="61"/>
      <c r="J404" s="191"/>
      <c r="K404" s="60"/>
      <c r="L404" s="67"/>
      <c r="M404" s="191"/>
      <c r="N404" s="191"/>
    </row>
    <row r="405" spans="1:14" s="154" customFormat="1">
      <c r="A405" s="2"/>
      <c r="B405" s="2"/>
      <c r="C405" s="191"/>
      <c r="D405" s="2"/>
      <c r="E405" s="3"/>
      <c r="F405" s="64"/>
      <c r="H405" s="61"/>
      <c r="I405" s="61"/>
      <c r="J405" s="191"/>
      <c r="K405" s="60"/>
      <c r="L405" s="67"/>
      <c r="M405" s="191"/>
      <c r="N405" s="191"/>
    </row>
    <row r="406" spans="1:14" s="154" customFormat="1">
      <c r="A406" s="2"/>
      <c r="B406" s="2"/>
      <c r="C406" s="191"/>
      <c r="D406" s="2"/>
      <c r="E406" s="3"/>
      <c r="F406" s="64"/>
      <c r="H406" s="61"/>
      <c r="I406" s="61"/>
      <c r="J406" s="191"/>
      <c r="K406" s="60"/>
      <c r="L406" s="67"/>
      <c r="M406" s="191"/>
      <c r="N406" s="191"/>
    </row>
    <row r="407" spans="1:14" s="154" customFormat="1">
      <c r="A407" s="2"/>
      <c r="B407" s="2"/>
      <c r="C407" s="191"/>
      <c r="D407" s="2"/>
      <c r="E407" s="3"/>
      <c r="F407" s="64"/>
      <c r="H407" s="61"/>
      <c r="I407" s="61"/>
      <c r="J407" s="191"/>
      <c r="K407" s="60"/>
      <c r="L407" s="67"/>
      <c r="M407" s="191"/>
      <c r="N407" s="191"/>
    </row>
    <row r="408" spans="1:14" s="154" customFormat="1">
      <c r="A408" s="2"/>
      <c r="B408" s="2"/>
      <c r="C408" s="191"/>
      <c r="D408" s="2"/>
      <c r="E408" s="3"/>
      <c r="F408" s="64"/>
      <c r="H408" s="61"/>
      <c r="I408" s="61"/>
      <c r="J408" s="191"/>
      <c r="K408" s="60"/>
      <c r="L408" s="67"/>
      <c r="M408" s="191"/>
      <c r="N408" s="191"/>
    </row>
    <row r="409" spans="1:14" s="154" customFormat="1">
      <c r="A409" s="2"/>
      <c r="B409" s="2"/>
      <c r="C409" s="191"/>
      <c r="D409" s="2"/>
      <c r="E409" s="3"/>
      <c r="F409" s="64"/>
      <c r="H409" s="61"/>
      <c r="I409" s="61"/>
      <c r="J409" s="191"/>
      <c r="K409" s="60"/>
      <c r="L409" s="67"/>
      <c r="M409" s="191"/>
      <c r="N409" s="191"/>
    </row>
    <row r="410" spans="1:14" s="154" customFormat="1">
      <c r="A410" s="2"/>
      <c r="B410" s="2"/>
      <c r="C410" s="191"/>
      <c r="D410" s="2"/>
      <c r="E410" s="3"/>
      <c r="F410" s="64"/>
      <c r="H410" s="61"/>
      <c r="I410" s="61"/>
      <c r="J410" s="191"/>
      <c r="K410" s="60"/>
      <c r="L410" s="67"/>
      <c r="M410" s="191"/>
      <c r="N410" s="191"/>
    </row>
    <row r="411" spans="1:14" s="154" customFormat="1">
      <c r="A411" s="2"/>
      <c r="B411" s="2"/>
      <c r="C411" s="191"/>
      <c r="D411" s="2"/>
      <c r="E411" s="3"/>
      <c r="F411" s="64"/>
      <c r="H411" s="61"/>
      <c r="I411" s="61"/>
      <c r="J411" s="191"/>
      <c r="K411" s="60"/>
      <c r="L411" s="67"/>
      <c r="M411" s="191"/>
      <c r="N411" s="191"/>
    </row>
    <row r="412" spans="1:14" s="154" customFormat="1">
      <c r="A412" s="2"/>
      <c r="B412" s="2"/>
      <c r="C412" s="191"/>
      <c r="D412" s="2"/>
      <c r="E412" s="3"/>
      <c r="F412" s="64"/>
      <c r="H412" s="61"/>
      <c r="I412" s="61"/>
      <c r="J412" s="191"/>
      <c r="K412" s="60"/>
      <c r="L412" s="67"/>
      <c r="M412" s="191"/>
      <c r="N412" s="191"/>
    </row>
    <row r="413" spans="1:14" s="154" customFormat="1">
      <c r="A413" s="2"/>
      <c r="B413" s="2"/>
      <c r="C413" s="191"/>
      <c r="D413" s="2"/>
      <c r="E413" s="3"/>
      <c r="F413" s="64"/>
      <c r="H413" s="61"/>
      <c r="I413" s="61"/>
      <c r="J413" s="191"/>
      <c r="K413" s="60"/>
      <c r="L413" s="67"/>
      <c r="M413" s="191"/>
      <c r="N413" s="191"/>
    </row>
    <row r="414" spans="1:14" s="154" customFormat="1">
      <c r="A414" s="2"/>
      <c r="B414" s="2"/>
      <c r="C414" s="191"/>
      <c r="D414" s="2"/>
      <c r="E414" s="3"/>
      <c r="F414" s="64"/>
      <c r="H414" s="61"/>
      <c r="I414" s="61"/>
      <c r="J414" s="191"/>
      <c r="K414" s="60"/>
      <c r="L414" s="67"/>
      <c r="M414" s="191"/>
      <c r="N414" s="191"/>
    </row>
    <row r="415" spans="1:14" s="154" customFormat="1">
      <c r="A415" s="2"/>
      <c r="B415" s="2"/>
      <c r="C415" s="191"/>
      <c r="D415" s="2"/>
      <c r="E415" s="3"/>
      <c r="F415" s="64"/>
      <c r="H415" s="61"/>
      <c r="I415" s="61"/>
      <c r="J415" s="191"/>
      <c r="K415" s="60"/>
      <c r="L415" s="67"/>
      <c r="M415" s="191"/>
      <c r="N415" s="191"/>
    </row>
    <row r="416" spans="1:14" s="154" customFormat="1">
      <c r="A416" s="2"/>
      <c r="B416" s="2"/>
      <c r="C416" s="191"/>
      <c r="D416" s="2"/>
      <c r="E416" s="3"/>
      <c r="F416" s="64"/>
      <c r="H416" s="61"/>
      <c r="I416" s="61"/>
      <c r="J416" s="191"/>
      <c r="K416" s="60"/>
      <c r="L416" s="67"/>
      <c r="M416" s="191"/>
      <c r="N416" s="191"/>
    </row>
    <row r="417" spans="1:14" s="154" customFormat="1">
      <c r="A417" s="2"/>
      <c r="B417" s="2"/>
      <c r="C417" s="191"/>
      <c r="D417" s="2"/>
      <c r="E417" s="3"/>
      <c r="F417" s="64"/>
      <c r="H417" s="61"/>
      <c r="I417" s="61"/>
      <c r="J417" s="191"/>
      <c r="K417" s="60"/>
      <c r="L417" s="67"/>
      <c r="M417" s="191"/>
      <c r="N417" s="191"/>
    </row>
    <row r="418" spans="1:14" s="154" customFormat="1">
      <c r="A418" s="2"/>
      <c r="B418" s="2"/>
      <c r="C418" s="191"/>
      <c r="D418" s="2"/>
      <c r="E418" s="3"/>
      <c r="F418" s="64"/>
      <c r="H418" s="61"/>
      <c r="I418" s="61"/>
      <c r="J418" s="191"/>
      <c r="K418" s="60"/>
      <c r="L418" s="67"/>
      <c r="M418" s="191"/>
      <c r="N418" s="191"/>
    </row>
    <row r="419" spans="1:14" s="154" customFormat="1">
      <c r="A419" s="2"/>
      <c r="B419" s="2"/>
      <c r="C419" s="191"/>
      <c r="D419" s="2"/>
      <c r="E419" s="3"/>
      <c r="F419" s="64"/>
      <c r="H419" s="61"/>
      <c r="I419" s="61"/>
      <c r="J419" s="191"/>
      <c r="K419" s="60"/>
      <c r="L419" s="67"/>
      <c r="M419" s="191"/>
      <c r="N419" s="191"/>
    </row>
    <row r="420" spans="1:14" s="154" customFormat="1">
      <c r="A420" s="2"/>
      <c r="B420" s="2"/>
      <c r="C420" s="191"/>
      <c r="D420" s="2"/>
      <c r="E420" s="3"/>
      <c r="F420" s="64"/>
      <c r="H420" s="61"/>
      <c r="I420" s="61"/>
      <c r="J420" s="191"/>
      <c r="K420" s="60"/>
      <c r="L420" s="67"/>
      <c r="M420" s="191"/>
      <c r="N420" s="191"/>
    </row>
    <row r="421" spans="1:14" s="154" customFormat="1">
      <c r="A421" s="2"/>
      <c r="B421" s="2"/>
      <c r="C421" s="191"/>
      <c r="D421" s="2"/>
      <c r="E421" s="3"/>
      <c r="F421" s="64"/>
      <c r="H421" s="61"/>
      <c r="I421" s="61"/>
      <c r="J421" s="191"/>
      <c r="K421" s="60"/>
      <c r="L421" s="67"/>
      <c r="M421" s="191"/>
      <c r="N421" s="191"/>
    </row>
    <row r="422" spans="1:14" s="154" customFormat="1">
      <c r="A422" s="2"/>
      <c r="B422" s="2"/>
      <c r="C422" s="191"/>
      <c r="D422" s="2"/>
      <c r="E422" s="3"/>
      <c r="F422" s="64"/>
      <c r="H422" s="61"/>
      <c r="I422" s="61"/>
      <c r="J422" s="191"/>
      <c r="K422" s="60"/>
      <c r="L422" s="67"/>
      <c r="M422" s="191"/>
      <c r="N422" s="191"/>
    </row>
    <row r="423" spans="1:14" s="154" customFormat="1">
      <c r="A423" s="2"/>
      <c r="B423" s="2"/>
      <c r="C423" s="191"/>
      <c r="D423" s="2"/>
      <c r="E423" s="3"/>
      <c r="F423" s="64"/>
      <c r="H423" s="61"/>
      <c r="I423" s="61"/>
      <c r="J423" s="191"/>
      <c r="K423" s="60"/>
      <c r="L423" s="67"/>
      <c r="M423" s="191"/>
      <c r="N423" s="191"/>
    </row>
    <row r="424" spans="1:14" s="154" customFormat="1">
      <c r="A424" s="2"/>
      <c r="B424" s="2"/>
      <c r="C424" s="191"/>
      <c r="D424" s="2"/>
      <c r="E424" s="3"/>
      <c r="F424" s="64"/>
      <c r="H424" s="61"/>
      <c r="I424" s="61"/>
      <c r="J424" s="191"/>
      <c r="K424" s="60"/>
      <c r="L424" s="67"/>
      <c r="M424" s="191"/>
      <c r="N424" s="191"/>
    </row>
    <row r="425" spans="1:14" s="154" customFormat="1">
      <c r="A425" s="2"/>
      <c r="B425" s="2"/>
      <c r="C425" s="191"/>
      <c r="D425" s="2"/>
      <c r="E425" s="3"/>
      <c r="F425" s="64"/>
      <c r="H425" s="61"/>
      <c r="I425" s="61"/>
      <c r="J425" s="191"/>
      <c r="K425" s="60"/>
      <c r="L425" s="67"/>
      <c r="M425" s="191"/>
      <c r="N425" s="191"/>
    </row>
    <row r="426" spans="1:14" s="154" customFormat="1">
      <c r="A426" s="2"/>
      <c r="B426" s="2"/>
      <c r="C426" s="191"/>
      <c r="D426" s="2"/>
      <c r="E426" s="3"/>
      <c r="F426" s="64"/>
      <c r="H426" s="61"/>
      <c r="I426" s="61"/>
      <c r="J426" s="191"/>
      <c r="K426" s="60"/>
      <c r="L426" s="67"/>
      <c r="M426" s="191"/>
      <c r="N426" s="191"/>
    </row>
    <row r="427" spans="1:14" s="154" customFormat="1">
      <c r="A427" s="2"/>
      <c r="B427" s="2"/>
      <c r="C427" s="191"/>
      <c r="D427" s="2"/>
      <c r="E427" s="3"/>
      <c r="F427" s="64"/>
      <c r="H427" s="61"/>
      <c r="I427" s="61"/>
      <c r="J427" s="191"/>
      <c r="K427" s="60"/>
      <c r="L427" s="67"/>
      <c r="M427" s="191"/>
      <c r="N427" s="191"/>
    </row>
    <row r="428" spans="1:14" s="154" customFormat="1">
      <c r="A428" s="2"/>
      <c r="B428" s="2"/>
      <c r="C428" s="191"/>
      <c r="D428" s="2"/>
      <c r="E428" s="3"/>
      <c r="F428" s="64"/>
      <c r="H428" s="61"/>
      <c r="I428" s="61"/>
      <c r="J428" s="191"/>
      <c r="K428" s="60"/>
      <c r="L428" s="67"/>
      <c r="M428" s="191"/>
      <c r="N428" s="191"/>
    </row>
    <row r="429" spans="1:14" s="154" customFormat="1">
      <c r="A429" s="2"/>
      <c r="B429" s="2"/>
      <c r="C429" s="191"/>
      <c r="D429" s="2"/>
      <c r="E429" s="3"/>
      <c r="F429" s="64"/>
      <c r="H429" s="61"/>
      <c r="I429" s="61"/>
      <c r="J429" s="191"/>
      <c r="K429" s="60"/>
      <c r="L429" s="67"/>
      <c r="M429" s="191"/>
      <c r="N429" s="191"/>
    </row>
    <row r="430" spans="1:14" s="154" customFormat="1">
      <c r="A430" s="2"/>
      <c r="B430" s="2"/>
      <c r="C430" s="191"/>
      <c r="D430" s="2"/>
      <c r="E430" s="3"/>
      <c r="F430" s="64"/>
      <c r="H430" s="61"/>
      <c r="I430" s="61"/>
      <c r="J430" s="191"/>
      <c r="K430" s="60"/>
      <c r="L430" s="67"/>
      <c r="M430" s="191"/>
      <c r="N430" s="191"/>
    </row>
    <row r="431" spans="1:14" s="154" customFormat="1">
      <c r="A431" s="2"/>
      <c r="B431" s="2"/>
      <c r="C431" s="191"/>
      <c r="D431" s="2"/>
      <c r="E431" s="3"/>
      <c r="F431" s="64"/>
      <c r="H431" s="61"/>
      <c r="I431" s="61"/>
      <c r="J431" s="191"/>
      <c r="K431" s="60"/>
      <c r="L431" s="67"/>
      <c r="M431" s="191"/>
      <c r="N431" s="191"/>
    </row>
    <row r="432" spans="1:14" s="154" customFormat="1">
      <c r="A432" s="2"/>
      <c r="B432" s="2"/>
      <c r="C432" s="191"/>
      <c r="D432" s="2"/>
      <c r="E432" s="3"/>
      <c r="F432" s="64"/>
      <c r="H432" s="61"/>
      <c r="I432" s="61"/>
      <c r="J432" s="191"/>
      <c r="K432" s="60"/>
      <c r="L432" s="67"/>
      <c r="M432" s="191"/>
      <c r="N432" s="191"/>
    </row>
    <row r="433" spans="1:14" s="154" customFormat="1">
      <c r="A433" s="2"/>
      <c r="B433" s="2"/>
      <c r="C433" s="191"/>
      <c r="D433" s="2"/>
      <c r="E433" s="3"/>
      <c r="F433" s="64"/>
      <c r="H433" s="61"/>
      <c r="I433" s="61"/>
      <c r="J433" s="191"/>
      <c r="K433" s="60"/>
      <c r="L433" s="67"/>
      <c r="M433" s="191"/>
      <c r="N433" s="191"/>
    </row>
    <row r="434" spans="1:14" s="154" customFormat="1">
      <c r="A434" s="2"/>
      <c r="B434" s="2"/>
      <c r="C434" s="191"/>
      <c r="D434" s="2"/>
      <c r="E434" s="3"/>
      <c r="F434" s="64"/>
      <c r="H434" s="61"/>
      <c r="I434" s="61"/>
      <c r="J434" s="191"/>
      <c r="K434" s="60"/>
      <c r="L434" s="67"/>
      <c r="M434" s="191"/>
      <c r="N434" s="191"/>
    </row>
    <row r="435" spans="1:14" s="154" customFormat="1">
      <c r="A435" s="2"/>
      <c r="B435" s="2"/>
      <c r="C435" s="191"/>
      <c r="D435" s="2"/>
      <c r="E435" s="3"/>
      <c r="F435" s="64"/>
      <c r="H435" s="61"/>
      <c r="I435" s="61"/>
      <c r="J435" s="191"/>
      <c r="K435" s="60"/>
      <c r="L435" s="67"/>
      <c r="M435" s="191"/>
      <c r="N435" s="191"/>
    </row>
    <row r="436" spans="1:14" s="154" customFormat="1">
      <c r="A436" s="2"/>
      <c r="B436" s="2"/>
      <c r="C436" s="191"/>
      <c r="D436" s="2"/>
      <c r="E436" s="3"/>
      <c r="F436" s="64"/>
      <c r="H436" s="61"/>
      <c r="I436" s="61"/>
      <c r="J436" s="191"/>
      <c r="K436" s="60"/>
      <c r="L436" s="67"/>
      <c r="M436" s="191"/>
      <c r="N436" s="191"/>
    </row>
    <row r="437" spans="1:14" s="154" customFormat="1">
      <c r="A437" s="2"/>
      <c r="B437" s="2"/>
      <c r="C437" s="191"/>
      <c r="D437" s="2"/>
      <c r="E437" s="3"/>
      <c r="F437" s="64"/>
      <c r="H437" s="61"/>
      <c r="I437" s="61"/>
      <c r="J437" s="191"/>
      <c r="K437" s="60"/>
      <c r="L437" s="67"/>
      <c r="M437" s="191"/>
      <c r="N437" s="191"/>
    </row>
    <row r="438" spans="1:14" s="154" customFormat="1">
      <c r="A438" s="2"/>
      <c r="B438" s="2"/>
      <c r="C438" s="191"/>
      <c r="D438" s="2"/>
      <c r="E438" s="3"/>
      <c r="F438" s="64"/>
      <c r="H438" s="61"/>
      <c r="I438" s="61"/>
      <c r="J438" s="191"/>
      <c r="K438" s="60"/>
      <c r="L438" s="67"/>
      <c r="M438" s="191"/>
      <c r="N438" s="191"/>
    </row>
    <row r="439" spans="1:14" s="154" customFormat="1">
      <c r="A439" s="2"/>
      <c r="B439" s="2"/>
      <c r="C439" s="191"/>
      <c r="D439" s="2"/>
      <c r="E439" s="3"/>
      <c r="F439" s="64"/>
      <c r="H439" s="61"/>
      <c r="I439" s="61"/>
      <c r="J439" s="191"/>
      <c r="K439" s="60"/>
      <c r="L439" s="67"/>
      <c r="M439" s="191"/>
      <c r="N439" s="191"/>
    </row>
    <row r="440" spans="1:14" s="154" customFormat="1">
      <c r="A440" s="2"/>
      <c r="B440" s="2"/>
      <c r="C440" s="191"/>
      <c r="D440" s="2"/>
      <c r="E440" s="3"/>
      <c r="F440" s="64"/>
      <c r="H440" s="61"/>
      <c r="I440" s="61"/>
      <c r="J440" s="191"/>
      <c r="K440" s="60"/>
      <c r="L440" s="67"/>
      <c r="M440" s="191"/>
      <c r="N440" s="191"/>
    </row>
    <row r="441" spans="1:14" s="154" customFormat="1">
      <c r="A441" s="2"/>
      <c r="B441" s="2"/>
      <c r="C441" s="191"/>
      <c r="D441" s="2"/>
      <c r="E441" s="3"/>
      <c r="F441" s="64"/>
      <c r="H441" s="61"/>
      <c r="I441" s="61"/>
      <c r="J441" s="191"/>
      <c r="K441" s="60"/>
      <c r="L441" s="67"/>
      <c r="M441" s="191"/>
      <c r="N441" s="191"/>
    </row>
    <row r="442" spans="1:14" s="154" customFormat="1">
      <c r="A442" s="2"/>
      <c r="B442" s="2"/>
      <c r="C442" s="191"/>
      <c r="D442" s="2"/>
      <c r="E442" s="3"/>
      <c r="F442" s="64"/>
      <c r="H442" s="61"/>
      <c r="I442" s="61"/>
      <c r="J442" s="191"/>
      <c r="K442" s="60"/>
      <c r="L442" s="67"/>
      <c r="M442" s="191"/>
      <c r="N442" s="191"/>
    </row>
    <row r="443" spans="1:14" s="154" customFormat="1">
      <c r="A443" s="2"/>
      <c r="B443" s="2"/>
      <c r="C443" s="191"/>
      <c r="D443" s="2"/>
      <c r="E443" s="3"/>
      <c r="F443" s="64"/>
      <c r="H443" s="61"/>
      <c r="I443" s="61"/>
      <c r="J443" s="191"/>
      <c r="K443" s="60"/>
      <c r="L443" s="67"/>
      <c r="M443" s="191"/>
      <c r="N443" s="191"/>
    </row>
    <row r="444" spans="1:14" s="154" customFormat="1">
      <c r="A444" s="2"/>
      <c r="B444" s="2"/>
      <c r="C444" s="191"/>
      <c r="D444" s="2"/>
      <c r="E444" s="3"/>
      <c r="F444" s="64"/>
      <c r="H444" s="61"/>
      <c r="I444" s="61"/>
      <c r="J444" s="191"/>
      <c r="K444" s="60"/>
      <c r="L444" s="67"/>
      <c r="M444" s="191"/>
      <c r="N444" s="191"/>
    </row>
    <row r="445" spans="1:14" s="154" customFormat="1">
      <c r="A445" s="2"/>
      <c r="B445" s="2"/>
      <c r="C445" s="191"/>
      <c r="D445" s="2"/>
      <c r="E445" s="3"/>
      <c r="F445" s="64"/>
      <c r="H445" s="61"/>
      <c r="I445" s="61"/>
      <c r="J445" s="191"/>
      <c r="K445" s="60"/>
      <c r="L445" s="67"/>
      <c r="M445" s="191"/>
      <c r="N445" s="191"/>
    </row>
    <row r="446" spans="1:14" s="154" customFormat="1">
      <c r="A446" s="2"/>
      <c r="B446" s="2"/>
      <c r="C446" s="191"/>
      <c r="D446" s="2"/>
      <c r="E446" s="3"/>
      <c r="F446" s="64"/>
      <c r="H446" s="61"/>
      <c r="I446" s="61"/>
      <c r="J446" s="191"/>
      <c r="K446" s="60"/>
      <c r="L446" s="67"/>
      <c r="M446" s="191"/>
      <c r="N446" s="191"/>
    </row>
    <row r="447" spans="1:14" s="154" customFormat="1">
      <c r="A447" s="2"/>
      <c r="B447" s="2"/>
      <c r="C447" s="191"/>
      <c r="D447" s="2"/>
      <c r="E447" s="3"/>
      <c r="F447" s="64"/>
      <c r="H447" s="61"/>
      <c r="I447" s="61"/>
      <c r="J447" s="191"/>
      <c r="K447" s="60"/>
      <c r="L447" s="67"/>
      <c r="M447" s="191"/>
      <c r="N447" s="191"/>
    </row>
    <row r="448" spans="1:14" s="154" customFormat="1">
      <c r="A448" s="2"/>
      <c r="B448" s="2"/>
      <c r="C448" s="191"/>
      <c r="D448" s="2"/>
      <c r="E448" s="3"/>
      <c r="F448" s="64"/>
      <c r="H448" s="61"/>
      <c r="I448" s="61"/>
      <c r="J448" s="191"/>
      <c r="K448" s="60"/>
      <c r="L448" s="67"/>
      <c r="M448" s="191"/>
      <c r="N448" s="191"/>
    </row>
    <row r="449" spans="1:14" s="154" customFormat="1">
      <c r="A449" s="2"/>
      <c r="B449" s="2"/>
      <c r="C449" s="191"/>
      <c r="D449" s="2"/>
      <c r="E449" s="3"/>
      <c r="F449" s="64"/>
      <c r="H449" s="61"/>
      <c r="I449" s="61"/>
      <c r="J449" s="191"/>
      <c r="K449" s="60"/>
      <c r="L449" s="67"/>
      <c r="M449" s="191"/>
      <c r="N449" s="191"/>
    </row>
    <row r="450" spans="1:14" s="154" customFormat="1">
      <c r="A450" s="2"/>
      <c r="B450" s="2"/>
      <c r="C450" s="191"/>
      <c r="D450" s="2"/>
      <c r="E450" s="3"/>
      <c r="F450" s="64"/>
      <c r="H450" s="61"/>
      <c r="I450" s="61"/>
      <c r="J450" s="191"/>
      <c r="K450" s="60"/>
      <c r="L450" s="67"/>
      <c r="M450" s="191"/>
      <c r="N450" s="191"/>
    </row>
    <row r="451" spans="1:14" s="154" customFormat="1">
      <c r="A451" s="2"/>
      <c r="B451" s="2"/>
      <c r="C451" s="191"/>
      <c r="D451" s="2"/>
      <c r="E451" s="3"/>
      <c r="F451" s="64"/>
      <c r="H451" s="61"/>
      <c r="I451" s="61"/>
      <c r="J451" s="191"/>
      <c r="K451" s="60"/>
      <c r="L451" s="67"/>
      <c r="M451" s="191"/>
      <c r="N451" s="191"/>
    </row>
    <row r="452" spans="1:14" s="154" customFormat="1">
      <c r="A452" s="2"/>
      <c r="B452" s="2"/>
      <c r="C452" s="191"/>
      <c r="D452" s="2"/>
      <c r="E452" s="3"/>
      <c r="F452" s="64"/>
      <c r="H452" s="61"/>
      <c r="I452" s="61"/>
      <c r="J452" s="191"/>
      <c r="K452" s="60"/>
      <c r="L452" s="67"/>
      <c r="M452" s="191"/>
      <c r="N452" s="191"/>
    </row>
    <row r="453" spans="1:14" s="154" customFormat="1">
      <c r="A453" s="2"/>
      <c r="B453" s="2"/>
      <c r="C453" s="191"/>
      <c r="D453" s="2"/>
      <c r="E453" s="3"/>
      <c r="F453" s="64"/>
      <c r="H453" s="61"/>
      <c r="I453" s="61"/>
      <c r="J453" s="191"/>
      <c r="K453" s="60"/>
      <c r="L453" s="67"/>
      <c r="M453" s="191"/>
      <c r="N453" s="191"/>
    </row>
    <row r="454" spans="1:14" s="154" customFormat="1">
      <c r="A454" s="2"/>
      <c r="B454" s="2"/>
      <c r="C454" s="191"/>
      <c r="D454" s="2"/>
      <c r="E454" s="3"/>
      <c r="F454" s="64"/>
      <c r="H454" s="61"/>
      <c r="I454" s="61"/>
      <c r="J454" s="191"/>
      <c r="K454" s="60"/>
      <c r="L454" s="67"/>
      <c r="M454" s="191"/>
      <c r="N454" s="191"/>
    </row>
    <row r="455" spans="1:14" s="154" customFormat="1">
      <c r="A455" s="2"/>
      <c r="B455" s="2"/>
      <c r="C455" s="191"/>
      <c r="D455" s="2"/>
      <c r="E455" s="3"/>
      <c r="F455" s="64"/>
      <c r="H455" s="61"/>
      <c r="I455" s="61"/>
      <c r="J455" s="191"/>
      <c r="K455" s="60"/>
      <c r="L455" s="67"/>
      <c r="M455" s="191"/>
      <c r="N455" s="191"/>
    </row>
    <row r="456" spans="1:14" s="154" customFormat="1">
      <c r="A456" s="2"/>
      <c r="B456" s="2"/>
      <c r="C456" s="191"/>
      <c r="D456" s="2"/>
      <c r="E456" s="3"/>
      <c r="F456" s="64"/>
      <c r="H456" s="61"/>
      <c r="I456" s="61"/>
      <c r="J456" s="191"/>
      <c r="K456" s="60"/>
      <c r="L456" s="67"/>
      <c r="M456" s="191"/>
      <c r="N456" s="191"/>
    </row>
    <row r="457" spans="1:14" s="154" customFormat="1">
      <c r="A457" s="2"/>
      <c r="B457" s="2"/>
      <c r="C457" s="191"/>
      <c r="D457" s="2"/>
      <c r="E457" s="3"/>
      <c r="F457" s="64"/>
      <c r="H457" s="61"/>
      <c r="I457" s="61"/>
      <c r="J457" s="191"/>
      <c r="K457" s="60"/>
      <c r="L457" s="67"/>
      <c r="M457" s="191"/>
      <c r="N457" s="191"/>
    </row>
    <row r="458" spans="1:14" s="154" customFormat="1">
      <c r="A458" s="2"/>
      <c r="B458" s="2"/>
      <c r="C458" s="191"/>
      <c r="D458" s="2"/>
      <c r="E458" s="3"/>
      <c r="F458" s="64"/>
      <c r="H458" s="61"/>
      <c r="I458" s="61"/>
      <c r="J458" s="191"/>
      <c r="K458" s="60"/>
      <c r="L458" s="67"/>
      <c r="M458" s="191"/>
      <c r="N458" s="191"/>
    </row>
    <row r="459" spans="1:14" s="154" customFormat="1">
      <c r="A459" s="2"/>
      <c r="B459" s="2"/>
      <c r="C459" s="191"/>
      <c r="D459" s="2"/>
      <c r="E459" s="3"/>
      <c r="F459" s="64"/>
      <c r="H459" s="61"/>
      <c r="I459" s="61"/>
      <c r="J459" s="191"/>
      <c r="K459" s="60"/>
      <c r="L459" s="67"/>
      <c r="M459" s="191"/>
      <c r="N459" s="191"/>
    </row>
    <row r="460" spans="1:14" s="154" customFormat="1">
      <c r="A460" s="2"/>
      <c r="B460" s="2"/>
      <c r="C460" s="191"/>
      <c r="D460" s="2"/>
      <c r="E460" s="3"/>
      <c r="F460" s="64"/>
      <c r="H460" s="61"/>
      <c r="I460" s="61"/>
      <c r="J460" s="191"/>
      <c r="K460" s="60"/>
      <c r="L460" s="67"/>
      <c r="M460" s="191"/>
      <c r="N460" s="191"/>
    </row>
    <row r="461" spans="1:14" s="154" customFormat="1">
      <c r="A461" s="2"/>
      <c r="B461" s="2"/>
      <c r="C461" s="191"/>
      <c r="D461" s="2"/>
      <c r="E461" s="3"/>
      <c r="F461" s="64"/>
      <c r="H461" s="61"/>
      <c r="I461" s="61"/>
      <c r="J461" s="191"/>
      <c r="K461" s="60"/>
      <c r="L461" s="67"/>
      <c r="M461" s="191"/>
      <c r="N461" s="191"/>
    </row>
    <row r="462" spans="1:14" s="154" customFormat="1">
      <c r="A462" s="2"/>
      <c r="B462" s="2"/>
      <c r="C462" s="191"/>
      <c r="D462" s="2"/>
      <c r="E462" s="3"/>
      <c r="F462" s="64"/>
      <c r="H462" s="61"/>
      <c r="I462" s="61"/>
      <c r="J462" s="191"/>
      <c r="K462" s="60"/>
      <c r="L462" s="67"/>
      <c r="M462" s="191"/>
      <c r="N462" s="191"/>
    </row>
    <row r="463" spans="1:14" s="154" customFormat="1">
      <c r="A463" s="2"/>
      <c r="B463" s="2"/>
      <c r="C463" s="191"/>
      <c r="D463" s="2"/>
      <c r="E463" s="3"/>
      <c r="F463" s="64"/>
      <c r="H463" s="61"/>
      <c r="I463" s="61"/>
      <c r="J463" s="191"/>
      <c r="K463" s="60"/>
      <c r="L463" s="67"/>
      <c r="M463" s="191"/>
      <c r="N463" s="191"/>
    </row>
    <row r="464" spans="1:14" s="154" customFormat="1">
      <c r="A464" s="2"/>
      <c r="B464" s="2"/>
      <c r="C464" s="191"/>
      <c r="D464" s="2"/>
      <c r="E464" s="3"/>
      <c r="F464" s="64"/>
      <c r="H464" s="61"/>
      <c r="I464" s="61"/>
      <c r="J464" s="191"/>
      <c r="K464" s="60"/>
      <c r="L464" s="67"/>
      <c r="M464" s="191"/>
      <c r="N464" s="191"/>
    </row>
    <row r="465" spans="1:14" s="154" customFormat="1">
      <c r="A465" s="2"/>
      <c r="B465" s="2"/>
      <c r="C465" s="191"/>
      <c r="D465" s="2"/>
      <c r="E465" s="3"/>
      <c r="F465" s="64"/>
      <c r="H465" s="61"/>
      <c r="I465" s="61"/>
      <c r="J465" s="191"/>
      <c r="K465" s="60"/>
      <c r="L465" s="67"/>
      <c r="M465" s="191"/>
      <c r="N465" s="191"/>
    </row>
    <row r="466" spans="1:14" s="154" customFormat="1">
      <c r="A466" s="2"/>
      <c r="B466" s="2"/>
      <c r="C466" s="191"/>
      <c r="D466" s="2"/>
      <c r="E466" s="3"/>
      <c r="F466" s="64"/>
      <c r="H466" s="61"/>
      <c r="I466" s="61"/>
      <c r="J466" s="191"/>
      <c r="K466" s="60"/>
      <c r="L466" s="67"/>
      <c r="M466" s="191"/>
      <c r="N466" s="191"/>
    </row>
    <row r="467" spans="1:14" s="154" customFormat="1">
      <c r="A467" s="2"/>
      <c r="B467" s="2"/>
      <c r="C467" s="191"/>
      <c r="D467" s="2"/>
      <c r="E467" s="3"/>
      <c r="F467" s="64"/>
      <c r="H467" s="61"/>
      <c r="I467" s="61"/>
      <c r="J467" s="191"/>
      <c r="K467" s="60"/>
      <c r="L467" s="67"/>
      <c r="M467" s="191"/>
      <c r="N467" s="191"/>
    </row>
    <row r="468" spans="1:14" s="154" customFormat="1">
      <c r="A468" s="2"/>
      <c r="B468" s="2"/>
      <c r="C468" s="191"/>
      <c r="D468" s="2"/>
      <c r="E468" s="3"/>
      <c r="F468" s="64"/>
      <c r="H468" s="61"/>
      <c r="I468" s="61"/>
      <c r="J468" s="191"/>
      <c r="K468" s="60"/>
      <c r="L468" s="67"/>
      <c r="M468" s="191"/>
      <c r="N468" s="191"/>
    </row>
    <row r="469" spans="1:14" s="154" customFormat="1">
      <c r="A469" s="2"/>
      <c r="B469" s="2"/>
      <c r="C469" s="191"/>
      <c r="D469" s="2"/>
      <c r="E469" s="3"/>
      <c r="F469" s="64"/>
      <c r="H469" s="61"/>
      <c r="I469" s="61"/>
      <c r="J469" s="191"/>
      <c r="K469" s="60"/>
      <c r="L469" s="67"/>
      <c r="M469" s="191"/>
      <c r="N469" s="191"/>
    </row>
    <row r="470" spans="1:14" s="154" customFormat="1">
      <c r="A470" s="2"/>
      <c r="B470" s="2"/>
      <c r="C470" s="191"/>
      <c r="D470" s="2"/>
      <c r="E470" s="3"/>
      <c r="F470" s="64"/>
      <c r="H470" s="61"/>
      <c r="I470" s="61"/>
      <c r="J470" s="191"/>
      <c r="K470" s="60"/>
      <c r="L470" s="67"/>
      <c r="M470" s="191"/>
      <c r="N470" s="191"/>
    </row>
    <row r="471" spans="1:14" s="154" customFormat="1">
      <c r="A471" s="2"/>
      <c r="B471" s="2"/>
      <c r="C471" s="191"/>
      <c r="D471" s="2"/>
      <c r="E471" s="3"/>
      <c r="F471" s="64"/>
      <c r="H471" s="61"/>
      <c r="I471" s="61"/>
      <c r="J471" s="191"/>
      <c r="K471" s="60"/>
      <c r="L471" s="67"/>
      <c r="M471" s="191"/>
      <c r="N471" s="191"/>
    </row>
    <row r="472" spans="1:14" s="154" customFormat="1">
      <c r="A472" s="2"/>
      <c r="B472" s="2"/>
      <c r="C472" s="191"/>
      <c r="D472" s="2"/>
      <c r="E472" s="3"/>
      <c r="F472" s="64"/>
      <c r="H472" s="61"/>
      <c r="I472" s="61"/>
      <c r="J472" s="191"/>
      <c r="K472" s="60"/>
      <c r="L472" s="67"/>
      <c r="M472" s="191"/>
      <c r="N472" s="191"/>
    </row>
    <row r="473" spans="1:14" s="154" customFormat="1">
      <c r="A473" s="2"/>
      <c r="B473" s="2"/>
      <c r="C473" s="191"/>
      <c r="D473" s="2"/>
      <c r="E473" s="3"/>
      <c r="F473" s="64"/>
      <c r="H473" s="61"/>
      <c r="I473" s="61"/>
      <c r="J473" s="191"/>
      <c r="K473" s="60"/>
      <c r="L473" s="67"/>
      <c r="M473" s="191"/>
      <c r="N473" s="191"/>
    </row>
    <row r="474" spans="1:14" s="154" customFormat="1">
      <c r="A474" s="2"/>
      <c r="B474" s="2"/>
      <c r="C474" s="191"/>
      <c r="D474" s="2"/>
      <c r="E474" s="3"/>
      <c r="F474" s="64"/>
      <c r="H474" s="61"/>
      <c r="I474" s="61"/>
      <c r="J474" s="191"/>
      <c r="K474" s="60"/>
      <c r="L474" s="67"/>
      <c r="M474" s="191"/>
      <c r="N474" s="191"/>
    </row>
    <row r="475" spans="1:14" s="154" customFormat="1">
      <c r="A475" s="2"/>
      <c r="B475" s="2"/>
      <c r="C475" s="191"/>
      <c r="D475" s="2"/>
      <c r="E475" s="3"/>
      <c r="F475" s="64"/>
      <c r="H475" s="61"/>
      <c r="I475" s="61"/>
      <c r="J475" s="191"/>
      <c r="K475" s="60"/>
      <c r="L475" s="67"/>
      <c r="M475" s="191"/>
      <c r="N475" s="191"/>
    </row>
    <row r="476" spans="1:14" s="154" customFormat="1">
      <c r="A476" s="2"/>
      <c r="B476" s="2"/>
      <c r="C476" s="191"/>
      <c r="D476" s="2"/>
      <c r="E476" s="3"/>
      <c r="F476" s="64"/>
      <c r="H476" s="61"/>
      <c r="I476" s="61"/>
      <c r="J476" s="191"/>
      <c r="K476" s="60"/>
      <c r="L476" s="67"/>
      <c r="M476" s="191"/>
      <c r="N476" s="191"/>
    </row>
    <row r="477" spans="1:14" s="154" customFormat="1">
      <c r="A477" s="2"/>
      <c r="B477" s="2"/>
      <c r="C477" s="191"/>
      <c r="D477" s="2"/>
      <c r="E477" s="3"/>
      <c r="F477" s="64"/>
      <c r="H477" s="61"/>
      <c r="I477" s="61"/>
      <c r="J477" s="191"/>
      <c r="K477" s="60"/>
      <c r="L477" s="67"/>
      <c r="M477" s="191"/>
      <c r="N477" s="191"/>
    </row>
    <row r="478" spans="1:14" s="154" customFormat="1">
      <c r="A478" s="2"/>
      <c r="B478" s="2"/>
      <c r="C478" s="191"/>
      <c r="D478" s="2"/>
      <c r="E478" s="3"/>
      <c r="F478" s="64"/>
      <c r="H478" s="61"/>
      <c r="I478" s="61"/>
      <c r="J478" s="191"/>
      <c r="K478" s="60"/>
      <c r="L478" s="67"/>
      <c r="M478" s="191"/>
      <c r="N478" s="191"/>
    </row>
    <row r="479" spans="1:14" s="154" customFormat="1">
      <c r="A479" s="2"/>
      <c r="B479" s="2"/>
      <c r="C479" s="191"/>
      <c r="D479" s="2"/>
      <c r="E479" s="3"/>
      <c r="F479" s="64"/>
      <c r="H479" s="61"/>
      <c r="I479" s="61"/>
      <c r="J479" s="191"/>
      <c r="K479" s="60"/>
      <c r="L479" s="67"/>
      <c r="M479" s="191"/>
      <c r="N479" s="191"/>
    </row>
    <row r="480" spans="1:14" s="154" customFormat="1">
      <c r="A480" s="2"/>
      <c r="B480" s="2"/>
      <c r="C480" s="191"/>
      <c r="D480" s="2"/>
      <c r="E480" s="3"/>
      <c r="F480" s="64"/>
      <c r="H480" s="61"/>
      <c r="I480" s="61"/>
      <c r="J480" s="191"/>
      <c r="K480" s="60"/>
      <c r="L480" s="67"/>
      <c r="M480" s="191"/>
      <c r="N480" s="191"/>
    </row>
    <row r="481" spans="1:14" s="154" customFormat="1">
      <c r="A481" s="2"/>
      <c r="B481" s="2"/>
      <c r="C481" s="191"/>
      <c r="D481" s="2"/>
      <c r="E481" s="3"/>
      <c r="F481" s="64"/>
      <c r="H481" s="61"/>
      <c r="I481" s="61"/>
      <c r="J481" s="191"/>
      <c r="K481" s="60"/>
      <c r="L481" s="67"/>
      <c r="M481" s="191"/>
      <c r="N481" s="191"/>
    </row>
    <row r="482" spans="1:14" s="154" customFormat="1">
      <c r="A482" s="2"/>
      <c r="B482" s="2"/>
      <c r="C482" s="191"/>
      <c r="D482" s="2"/>
      <c r="E482" s="3"/>
      <c r="F482" s="64"/>
      <c r="H482" s="61"/>
      <c r="I482" s="61"/>
      <c r="J482" s="191"/>
      <c r="K482" s="60"/>
      <c r="L482" s="67"/>
      <c r="M482" s="191"/>
      <c r="N482" s="191"/>
    </row>
    <row r="483" spans="1:14" s="154" customFormat="1">
      <c r="A483" s="2"/>
      <c r="B483" s="2"/>
      <c r="C483" s="191"/>
      <c r="D483" s="2"/>
      <c r="E483" s="3"/>
      <c r="F483" s="64"/>
      <c r="H483" s="61"/>
      <c r="I483" s="61"/>
      <c r="J483" s="191"/>
      <c r="K483" s="60"/>
      <c r="L483" s="67"/>
      <c r="M483" s="191"/>
      <c r="N483" s="191"/>
    </row>
    <row r="484" spans="1:14" s="154" customFormat="1">
      <c r="A484" s="2"/>
      <c r="B484" s="2"/>
      <c r="C484" s="191"/>
      <c r="D484" s="2"/>
      <c r="E484" s="3"/>
      <c r="F484" s="64"/>
      <c r="H484" s="61"/>
      <c r="I484" s="61"/>
      <c r="J484" s="191"/>
      <c r="K484" s="60"/>
      <c r="L484" s="67"/>
      <c r="M484" s="191"/>
      <c r="N484" s="191"/>
    </row>
    <row r="485" spans="1:14" s="154" customFormat="1">
      <c r="A485" s="2"/>
      <c r="B485" s="2"/>
      <c r="C485" s="191"/>
      <c r="D485" s="2"/>
      <c r="E485" s="3"/>
      <c r="F485" s="64"/>
      <c r="H485" s="61"/>
      <c r="I485" s="61"/>
      <c r="J485" s="191"/>
      <c r="K485" s="60"/>
      <c r="L485" s="67"/>
      <c r="M485" s="191"/>
      <c r="N485" s="191"/>
    </row>
    <row r="486" spans="1:14" s="154" customFormat="1">
      <c r="A486" s="2"/>
      <c r="B486" s="2"/>
      <c r="C486" s="191"/>
      <c r="D486" s="2"/>
      <c r="E486" s="3"/>
      <c r="F486" s="64"/>
      <c r="H486" s="61"/>
      <c r="I486" s="61"/>
      <c r="J486" s="191"/>
      <c r="K486" s="60"/>
      <c r="L486" s="67"/>
      <c r="M486" s="191"/>
      <c r="N486" s="191"/>
    </row>
    <row r="487" spans="1:14" s="154" customFormat="1">
      <c r="A487" s="2"/>
      <c r="B487" s="2"/>
      <c r="C487" s="191"/>
      <c r="D487" s="2"/>
      <c r="E487" s="3"/>
      <c r="F487" s="64"/>
      <c r="H487" s="61"/>
      <c r="I487" s="61"/>
      <c r="J487" s="191"/>
      <c r="K487" s="60"/>
      <c r="L487" s="67"/>
      <c r="M487" s="191"/>
      <c r="N487" s="191"/>
    </row>
    <row r="488" spans="1:14" s="154" customFormat="1">
      <c r="A488" s="2"/>
      <c r="B488" s="2"/>
      <c r="C488" s="191"/>
      <c r="D488" s="2"/>
      <c r="E488" s="3"/>
      <c r="F488" s="64"/>
      <c r="H488" s="61"/>
      <c r="I488" s="61"/>
      <c r="J488" s="191"/>
      <c r="K488" s="60"/>
      <c r="L488" s="67"/>
      <c r="M488" s="191"/>
      <c r="N488" s="191"/>
    </row>
    <row r="489" spans="1:14" s="154" customFormat="1">
      <c r="A489" s="2"/>
      <c r="B489" s="2"/>
      <c r="C489" s="191"/>
      <c r="D489" s="2"/>
      <c r="E489" s="3"/>
      <c r="F489" s="64"/>
      <c r="H489" s="61"/>
      <c r="I489" s="61"/>
      <c r="J489" s="191"/>
      <c r="K489" s="60"/>
      <c r="L489" s="67"/>
      <c r="M489" s="191"/>
      <c r="N489" s="191"/>
    </row>
    <row r="490" spans="1:14" s="154" customFormat="1">
      <c r="A490" s="2"/>
      <c r="B490" s="2"/>
      <c r="C490" s="191"/>
      <c r="D490" s="2"/>
      <c r="E490" s="3"/>
      <c r="F490" s="64"/>
      <c r="H490" s="61"/>
      <c r="I490" s="61"/>
      <c r="J490" s="191"/>
      <c r="K490" s="60"/>
      <c r="L490" s="67"/>
      <c r="M490" s="191"/>
      <c r="N490" s="191"/>
    </row>
    <row r="491" spans="1:14" s="154" customFormat="1">
      <c r="A491" s="2"/>
      <c r="B491" s="2"/>
      <c r="C491" s="191"/>
      <c r="D491" s="2"/>
      <c r="E491" s="3"/>
      <c r="F491" s="64"/>
      <c r="H491" s="61"/>
      <c r="I491" s="61"/>
      <c r="J491" s="191"/>
      <c r="K491" s="60"/>
      <c r="L491" s="67"/>
      <c r="M491" s="191"/>
      <c r="N491" s="191"/>
    </row>
    <row r="492" spans="1:14" s="154" customFormat="1">
      <c r="A492" s="2"/>
      <c r="B492" s="2"/>
      <c r="C492" s="191"/>
      <c r="D492" s="2"/>
      <c r="E492" s="3"/>
      <c r="F492" s="64"/>
      <c r="H492" s="61"/>
      <c r="I492" s="61"/>
      <c r="J492" s="191"/>
      <c r="K492" s="60"/>
      <c r="L492" s="67"/>
      <c r="M492" s="191"/>
      <c r="N492" s="191"/>
    </row>
    <row r="493" spans="1:14" s="154" customFormat="1">
      <c r="A493" s="2"/>
      <c r="B493" s="2"/>
      <c r="C493" s="191"/>
      <c r="D493" s="2"/>
      <c r="E493" s="3"/>
      <c r="F493" s="64"/>
      <c r="H493" s="61"/>
      <c r="I493" s="61"/>
      <c r="J493" s="191"/>
      <c r="K493" s="60"/>
      <c r="L493" s="67"/>
      <c r="M493" s="191"/>
      <c r="N493" s="191"/>
    </row>
    <row r="494" spans="1:14" s="154" customFormat="1">
      <c r="A494" s="2"/>
      <c r="B494" s="2"/>
      <c r="C494" s="191"/>
      <c r="D494" s="2"/>
      <c r="E494" s="3"/>
      <c r="F494" s="64"/>
      <c r="H494" s="61"/>
      <c r="I494" s="61"/>
      <c r="J494" s="191"/>
      <c r="K494" s="60"/>
      <c r="L494" s="67"/>
      <c r="M494" s="191"/>
      <c r="N494" s="191"/>
    </row>
    <row r="495" spans="1:14" s="154" customFormat="1">
      <c r="A495" s="2"/>
      <c r="B495" s="2"/>
      <c r="C495" s="191"/>
      <c r="D495" s="2"/>
      <c r="E495" s="3"/>
      <c r="F495" s="64"/>
      <c r="H495" s="61"/>
      <c r="I495" s="61"/>
      <c r="J495" s="191"/>
      <c r="K495" s="60"/>
      <c r="L495" s="67"/>
      <c r="M495" s="191"/>
      <c r="N495" s="191"/>
    </row>
    <row r="496" spans="1:14" s="154" customFormat="1">
      <c r="A496" s="2"/>
      <c r="B496" s="2"/>
      <c r="C496" s="191"/>
      <c r="D496" s="2"/>
      <c r="E496" s="3"/>
      <c r="F496" s="64"/>
      <c r="H496" s="61"/>
      <c r="I496" s="61"/>
      <c r="J496" s="191"/>
      <c r="K496" s="60"/>
      <c r="L496" s="67"/>
      <c r="M496" s="191"/>
      <c r="N496" s="191"/>
    </row>
    <row r="497" spans="1:14" s="154" customFormat="1">
      <c r="A497" s="2"/>
      <c r="B497" s="2"/>
      <c r="C497" s="191"/>
      <c r="D497" s="2"/>
      <c r="E497" s="3"/>
      <c r="F497" s="64"/>
      <c r="H497" s="61"/>
      <c r="I497" s="61"/>
      <c r="J497" s="191"/>
      <c r="K497" s="60"/>
      <c r="L497" s="67"/>
      <c r="M497" s="191"/>
      <c r="N497" s="191"/>
    </row>
    <row r="498" spans="1:14" s="154" customFormat="1">
      <c r="A498" s="2"/>
      <c r="B498" s="2"/>
      <c r="C498" s="191"/>
      <c r="D498" s="2"/>
      <c r="E498" s="3"/>
      <c r="F498" s="64"/>
      <c r="H498" s="61"/>
      <c r="I498" s="61"/>
      <c r="J498" s="191"/>
      <c r="K498" s="60"/>
      <c r="L498" s="67"/>
      <c r="M498" s="191"/>
      <c r="N498" s="191"/>
    </row>
    <row r="499" spans="1:14" s="154" customFormat="1">
      <c r="A499" s="2"/>
      <c r="B499" s="2"/>
      <c r="C499" s="191"/>
      <c r="D499" s="2"/>
      <c r="E499" s="3"/>
      <c r="F499" s="64"/>
      <c r="H499" s="61"/>
      <c r="I499" s="61"/>
      <c r="J499" s="191"/>
      <c r="K499" s="60"/>
      <c r="L499" s="67"/>
      <c r="M499" s="191"/>
      <c r="N499" s="191"/>
    </row>
    <row r="500" spans="1:14" s="154" customFormat="1">
      <c r="A500" s="2"/>
      <c r="B500" s="2"/>
      <c r="C500" s="191"/>
      <c r="D500" s="2"/>
      <c r="E500" s="3"/>
      <c r="F500" s="64"/>
      <c r="H500" s="61"/>
      <c r="I500" s="61"/>
      <c r="J500" s="191"/>
      <c r="K500" s="60"/>
      <c r="L500" s="67"/>
      <c r="M500" s="191"/>
      <c r="N500" s="191"/>
    </row>
    <row r="501" spans="1:14" s="154" customFormat="1">
      <c r="A501" s="2"/>
      <c r="B501" s="2"/>
      <c r="C501" s="191"/>
      <c r="D501" s="2"/>
      <c r="E501" s="3"/>
      <c r="F501" s="64"/>
      <c r="H501" s="61"/>
      <c r="I501" s="61"/>
      <c r="J501" s="191"/>
      <c r="K501" s="60"/>
      <c r="L501" s="67"/>
      <c r="M501" s="191"/>
      <c r="N501" s="191"/>
    </row>
    <row r="502" spans="1:14" s="154" customFormat="1">
      <c r="A502" s="2"/>
      <c r="B502" s="2"/>
      <c r="C502" s="191"/>
      <c r="D502" s="2"/>
      <c r="E502" s="3"/>
      <c r="F502" s="64"/>
      <c r="H502" s="61"/>
      <c r="I502" s="61"/>
      <c r="J502" s="191"/>
      <c r="K502" s="60"/>
      <c r="L502" s="67"/>
      <c r="M502" s="191"/>
      <c r="N502" s="191"/>
    </row>
    <row r="503" spans="1:14" s="154" customFormat="1">
      <c r="A503" s="2"/>
      <c r="B503" s="2"/>
      <c r="C503" s="191"/>
      <c r="D503" s="2"/>
      <c r="E503" s="3"/>
      <c r="F503" s="64"/>
      <c r="H503" s="61"/>
      <c r="I503" s="61"/>
      <c r="J503" s="191"/>
      <c r="K503" s="60"/>
      <c r="L503" s="67"/>
      <c r="M503" s="191"/>
      <c r="N503" s="191"/>
    </row>
    <row r="504" spans="1:14" s="154" customFormat="1">
      <c r="A504" s="2"/>
      <c r="B504" s="2"/>
      <c r="C504" s="191"/>
      <c r="D504" s="2"/>
      <c r="E504" s="3"/>
      <c r="F504" s="64"/>
      <c r="H504" s="61"/>
      <c r="I504" s="61"/>
      <c r="J504" s="191"/>
      <c r="K504" s="60"/>
      <c r="L504" s="67"/>
      <c r="M504" s="191"/>
      <c r="N504" s="191"/>
    </row>
    <row r="505" spans="1:14" s="154" customFormat="1">
      <c r="A505" s="2"/>
      <c r="B505" s="2"/>
      <c r="C505" s="191"/>
      <c r="D505" s="2"/>
      <c r="E505" s="3"/>
      <c r="F505" s="64"/>
      <c r="H505" s="61"/>
      <c r="I505" s="61"/>
      <c r="J505" s="191"/>
      <c r="K505" s="60"/>
      <c r="L505" s="67"/>
      <c r="M505" s="191"/>
      <c r="N505" s="191"/>
    </row>
    <row r="506" spans="1:14" s="154" customFormat="1">
      <c r="A506" s="2"/>
      <c r="B506" s="2"/>
      <c r="C506" s="191"/>
      <c r="D506" s="2"/>
      <c r="E506" s="3"/>
      <c r="F506" s="64"/>
      <c r="H506" s="61"/>
      <c r="I506" s="61"/>
      <c r="J506" s="191"/>
      <c r="K506" s="60"/>
      <c r="L506" s="67"/>
      <c r="M506" s="191"/>
      <c r="N506" s="191"/>
    </row>
    <row r="507" spans="1:14" s="154" customFormat="1">
      <c r="A507" s="2"/>
      <c r="B507" s="2"/>
      <c r="C507" s="191"/>
      <c r="D507" s="2"/>
      <c r="E507" s="3"/>
      <c r="F507" s="64"/>
      <c r="H507" s="61"/>
      <c r="I507" s="61"/>
      <c r="J507" s="191"/>
      <c r="K507" s="60"/>
      <c r="L507" s="67"/>
      <c r="M507" s="191"/>
      <c r="N507" s="191"/>
    </row>
    <row r="508" spans="1:14" s="154" customFormat="1">
      <c r="A508" s="2"/>
      <c r="B508" s="2"/>
      <c r="C508" s="191"/>
      <c r="D508" s="2"/>
      <c r="E508" s="3"/>
      <c r="F508" s="64"/>
      <c r="H508" s="61"/>
      <c r="I508" s="61"/>
      <c r="J508" s="191"/>
      <c r="K508" s="60"/>
      <c r="L508" s="67"/>
      <c r="M508" s="191"/>
      <c r="N508" s="191"/>
    </row>
    <row r="509" spans="1:14" s="154" customFormat="1">
      <c r="A509" s="2"/>
      <c r="B509" s="2"/>
      <c r="C509" s="191"/>
      <c r="D509" s="2"/>
      <c r="E509" s="3"/>
      <c r="F509" s="64"/>
      <c r="H509" s="61"/>
      <c r="I509" s="61"/>
      <c r="J509" s="191"/>
      <c r="K509" s="60"/>
      <c r="L509" s="67"/>
      <c r="M509" s="191"/>
      <c r="N509" s="191"/>
    </row>
    <row r="510" spans="1:14" s="154" customFormat="1">
      <c r="A510" s="2"/>
      <c r="B510" s="2"/>
      <c r="C510" s="191"/>
      <c r="D510" s="2"/>
      <c r="E510" s="3"/>
      <c r="F510" s="64"/>
      <c r="H510" s="61"/>
      <c r="I510" s="61"/>
      <c r="J510" s="191"/>
      <c r="K510" s="60"/>
      <c r="L510" s="67"/>
      <c r="M510" s="191"/>
      <c r="N510" s="191"/>
    </row>
    <row r="511" spans="1:14" s="154" customFormat="1">
      <c r="A511" s="2"/>
      <c r="B511" s="2"/>
      <c r="C511" s="191"/>
      <c r="D511" s="2"/>
      <c r="E511" s="3"/>
      <c r="F511" s="64"/>
      <c r="H511" s="61"/>
      <c r="I511" s="61"/>
      <c r="J511" s="191"/>
      <c r="K511" s="60"/>
      <c r="L511" s="67"/>
      <c r="M511" s="191"/>
      <c r="N511" s="191"/>
    </row>
    <row r="512" spans="1:14" s="154" customFormat="1">
      <c r="A512" s="191"/>
      <c r="B512" s="191"/>
      <c r="C512" s="191"/>
      <c r="D512" s="2"/>
      <c r="E512" s="3"/>
      <c r="F512" s="64"/>
      <c r="H512" s="61"/>
      <c r="I512" s="61"/>
      <c r="J512" s="191"/>
      <c r="K512" s="60"/>
      <c r="L512" s="67"/>
      <c r="M512" s="191"/>
      <c r="N512" s="191"/>
    </row>
    <row r="513" spans="1:14" s="154" customFormat="1">
      <c r="A513" s="191"/>
      <c r="B513" s="191"/>
      <c r="C513" s="191"/>
      <c r="D513" s="2"/>
      <c r="E513" s="3"/>
      <c r="F513" s="64"/>
      <c r="H513" s="61"/>
      <c r="I513" s="61"/>
      <c r="J513" s="191"/>
      <c r="K513" s="60"/>
      <c r="L513" s="67"/>
      <c r="M513" s="191"/>
      <c r="N513" s="191"/>
    </row>
    <row r="514" spans="1:14" s="154" customFormat="1">
      <c r="A514" s="191"/>
      <c r="B514" s="191"/>
      <c r="C514" s="191"/>
      <c r="D514" s="2"/>
      <c r="E514" s="3"/>
      <c r="F514" s="64"/>
      <c r="H514" s="61"/>
      <c r="I514" s="61"/>
      <c r="J514" s="191"/>
      <c r="K514" s="60"/>
      <c r="L514" s="67"/>
      <c r="M514" s="191"/>
      <c r="N514" s="191"/>
    </row>
    <row r="515" spans="1:14" s="154" customFormat="1">
      <c r="A515" s="191"/>
      <c r="B515" s="191"/>
      <c r="C515" s="191"/>
      <c r="D515" s="2"/>
      <c r="E515" s="3"/>
      <c r="F515" s="64"/>
      <c r="H515" s="61"/>
      <c r="I515" s="61"/>
      <c r="J515" s="191"/>
      <c r="K515" s="60"/>
      <c r="L515" s="67"/>
      <c r="M515" s="191"/>
      <c r="N515" s="191"/>
    </row>
    <row r="516" spans="1:14" s="154" customFormat="1">
      <c r="A516" s="191"/>
      <c r="B516" s="191"/>
      <c r="C516" s="191"/>
      <c r="D516" s="2"/>
      <c r="E516" s="3"/>
      <c r="F516" s="64"/>
      <c r="H516" s="61"/>
      <c r="I516" s="61"/>
      <c r="J516" s="191"/>
      <c r="K516" s="60"/>
      <c r="L516" s="67"/>
      <c r="M516" s="191"/>
      <c r="N516" s="191"/>
    </row>
    <row r="517" spans="1:14" s="154" customFormat="1">
      <c r="A517" s="191"/>
      <c r="B517" s="191"/>
      <c r="C517" s="191"/>
      <c r="D517" s="2"/>
      <c r="E517" s="3"/>
      <c r="F517" s="64"/>
      <c r="H517" s="61"/>
      <c r="I517" s="61"/>
      <c r="J517" s="191"/>
      <c r="K517" s="60"/>
      <c r="L517" s="67"/>
      <c r="M517" s="191"/>
      <c r="N517" s="191"/>
    </row>
    <row r="518" spans="1:14" s="154" customFormat="1">
      <c r="A518" s="191"/>
      <c r="B518" s="191"/>
      <c r="C518" s="191"/>
      <c r="D518" s="2"/>
      <c r="E518" s="3"/>
      <c r="F518" s="64"/>
      <c r="H518" s="61"/>
      <c r="I518" s="61"/>
      <c r="J518" s="191"/>
      <c r="K518" s="60"/>
      <c r="L518" s="67"/>
      <c r="M518" s="191"/>
      <c r="N518" s="191"/>
    </row>
    <row r="519" spans="1:14" s="154" customFormat="1">
      <c r="A519" s="191"/>
      <c r="B519" s="191"/>
      <c r="C519" s="191"/>
      <c r="D519" s="2"/>
      <c r="E519" s="3"/>
      <c r="F519" s="64"/>
      <c r="H519" s="61"/>
      <c r="I519" s="61"/>
      <c r="J519" s="191"/>
      <c r="K519" s="60"/>
      <c r="L519" s="67"/>
      <c r="M519" s="191"/>
      <c r="N519" s="191"/>
    </row>
    <row r="520" spans="1:14" s="154" customFormat="1">
      <c r="A520" s="191"/>
      <c r="B520" s="191"/>
      <c r="C520" s="191"/>
      <c r="D520" s="2"/>
      <c r="E520" s="3"/>
      <c r="F520" s="64"/>
      <c r="H520" s="61"/>
      <c r="I520" s="61"/>
      <c r="J520" s="191"/>
      <c r="K520" s="60"/>
      <c r="L520" s="67"/>
      <c r="M520" s="191"/>
      <c r="N520" s="191"/>
    </row>
    <row r="521" spans="1:14" s="154" customFormat="1">
      <c r="A521" s="191"/>
      <c r="B521" s="191"/>
      <c r="C521" s="191"/>
      <c r="D521" s="2"/>
      <c r="E521" s="3"/>
      <c r="F521" s="64"/>
      <c r="H521" s="61"/>
      <c r="I521" s="61"/>
      <c r="J521" s="191"/>
      <c r="K521" s="60"/>
      <c r="L521" s="67"/>
      <c r="M521" s="191"/>
      <c r="N521" s="191"/>
    </row>
    <row r="522" spans="1:14" s="154" customFormat="1">
      <c r="A522" s="191"/>
      <c r="B522" s="191"/>
      <c r="C522" s="191"/>
      <c r="D522" s="2"/>
      <c r="E522" s="3"/>
      <c r="F522" s="64"/>
      <c r="H522" s="61"/>
      <c r="I522" s="61"/>
      <c r="J522" s="191"/>
      <c r="K522" s="60"/>
      <c r="L522" s="67"/>
      <c r="M522" s="191"/>
      <c r="N522" s="191"/>
    </row>
    <row r="523" spans="1:14" s="154" customFormat="1">
      <c r="A523" s="191"/>
      <c r="B523" s="191"/>
      <c r="C523" s="191"/>
      <c r="D523" s="2"/>
      <c r="E523" s="3"/>
      <c r="F523" s="64"/>
      <c r="H523" s="61"/>
      <c r="I523" s="61"/>
      <c r="J523" s="191"/>
      <c r="K523" s="60"/>
      <c r="L523" s="67"/>
      <c r="M523" s="191"/>
      <c r="N523" s="191"/>
    </row>
    <row r="524" spans="1:14" s="154" customFormat="1">
      <c r="A524" s="191"/>
      <c r="B524" s="191"/>
      <c r="C524" s="191"/>
      <c r="D524" s="2"/>
      <c r="E524" s="3"/>
      <c r="F524" s="64"/>
      <c r="H524" s="61"/>
      <c r="I524" s="61"/>
      <c r="J524" s="191"/>
      <c r="K524" s="60"/>
      <c r="L524" s="67"/>
      <c r="M524" s="191"/>
      <c r="N524" s="191"/>
    </row>
    <row r="525" spans="1:14" s="154" customFormat="1">
      <c r="A525" s="191"/>
      <c r="B525" s="191"/>
      <c r="C525" s="191"/>
      <c r="D525" s="2"/>
      <c r="E525" s="3"/>
      <c r="F525" s="64"/>
      <c r="H525" s="61"/>
      <c r="I525" s="61"/>
      <c r="J525" s="191"/>
      <c r="K525" s="60"/>
      <c r="L525" s="67"/>
      <c r="M525" s="191"/>
      <c r="N525" s="191"/>
    </row>
    <row r="526" spans="1:14" s="154" customFormat="1">
      <c r="A526" s="191"/>
      <c r="B526" s="191"/>
      <c r="C526" s="191"/>
      <c r="D526" s="2"/>
      <c r="E526" s="3"/>
      <c r="F526" s="64"/>
      <c r="H526" s="61"/>
      <c r="I526" s="61"/>
      <c r="J526" s="191"/>
      <c r="K526" s="60"/>
      <c r="L526" s="67"/>
      <c r="M526" s="191"/>
      <c r="N526" s="191"/>
    </row>
    <row r="527" spans="1:14" s="154" customFormat="1">
      <c r="A527" s="191"/>
      <c r="B527" s="191"/>
      <c r="C527" s="191"/>
      <c r="D527" s="2"/>
      <c r="E527" s="3"/>
      <c r="F527" s="64"/>
      <c r="H527" s="61"/>
      <c r="I527" s="61"/>
      <c r="J527" s="191"/>
      <c r="K527" s="60"/>
      <c r="L527" s="67"/>
      <c r="M527" s="191"/>
      <c r="N527" s="191"/>
    </row>
    <row r="528" spans="1:14" s="154" customFormat="1">
      <c r="A528" s="191"/>
      <c r="B528" s="191"/>
      <c r="C528" s="191"/>
      <c r="D528" s="2"/>
      <c r="E528" s="3"/>
      <c r="F528" s="64"/>
      <c r="H528" s="61"/>
      <c r="I528" s="61"/>
      <c r="J528" s="191"/>
      <c r="K528" s="60"/>
      <c r="L528" s="67"/>
      <c r="M528" s="191"/>
      <c r="N528" s="191"/>
    </row>
    <row r="529" spans="1:14" s="154" customFormat="1">
      <c r="A529" s="191"/>
      <c r="B529" s="191"/>
      <c r="C529" s="191"/>
      <c r="D529" s="2"/>
      <c r="E529" s="3"/>
      <c r="F529" s="64"/>
      <c r="H529" s="61"/>
      <c r="I529" s="61"/>
      <c r="J529" s="191"/>
      <c r="K529" s="60"/>
      <c r="L529" s="67"/>
      <c r="M529" s="191"/>
      <c r="N529" s="191"/>
    </row>
    <row r="530" spans="1:14" s="154" customFormat="1">
      <c r="A530" s="191"/>
      <c r="B530" s="191"/>
      <c r="C530" s="191"/>
      <c r="D530" s="2"/>
      <c r="E530" s="3"/>
      <c r="F530" s="64"/>
      <c r="H530" s="61"/>
      <c r="I530" s="61"/>
      <c r="J530" s="191"/>
      <c r="K530" s="60"/>
      <c r="L530" s="67"/>
      <c r="M530" s="191"/>
      <c r="N530" s="191"/>
    </row>
    <row r="531" spans="1:14" s="154" customFormat="1">
      <c r="A531" s="191"/>
      <c r="B531" s="191"/>
      <c r="C531" s="191"/>
      <c r="D531" s="2"/>
      <c r="E531" s="3"/>
      <c r="F531" s="64"/>
      <c r="H531" s="61"/>
      <c r="I531" s="61"/>
      <c r="J531" s="191"/>
      <c r="K531" s="60"/>
      <c r="L531" s="67"/>
      <c r="M531" s="191"/>
      <c r="N531" s="191"/>
    </row>
    <row r="532" spans="1:14" s="154" customFormat="1">
      <c r="A532" s="191"/>
      <c r="B532" s="191"/>
      <c r="C532" s="191"/>
      <c r="D532" s="2"/>
      <c r="E532" s="3"/>
      <c r="F532" s="64"/>
      <c r="H532" s="61"/>
      <c r="I532" s="61"/>
      <c r="J532" s="191"/>
      <c r="K532" s="60"/>
      <c r="L532" s="67"/>
      <c r="M532" s="191"/>
      <c r="N532" s="191"/>
    </row>
    <row r="533" spans="1:14" s="154" customFormat="1">
      <c r="A533" s="191"/>
      <c r="B533" s="191"/>
      <c r="C533" s="191"/>
      <c r="D533" s="2"/>
      <c r="E533" s="3"/>
      <c r="F533" s="64"/>
      <c r="H533" s="61"/>
      <c r="I533" s="61"/>
      <c r="J533" s="191"/>
      <c r="K533" s="60"/>
      <c r="L533" s="67"/>
      <c r="M533" s="191"/>
      <c r="N533" s="191"/>
    </row>
    <row r="534" spans="1:14" s="154" customFormat="1">
      <c r="A534" s="191"/>
      <c r="B534" s="191"/>
      <c r="C534" s="191"/>
      <c r="D534" s="2"/>
      <c r="E534" s="3"/>
      <c r="F534" s="64"/>
      <c r="H534" s="61"/>
      <c r="I534" s="61"/>
      <c r="J534" s="191"/>
      <c r="K534" s="60"/>
      <c r="L534" s="67"/>
      <c r="M534" s="191"/>
      <c r="N534" s="191"/>
    </row>
    <row r="535" spans="1:14" s="154" customFormat="1">
      <c r="A535" s="191"/>
      <c r="B535" s="191"/>
      <c r="C535" s="191"/>
      <c r="D535" s="2"/>
      <c r="E535" s="3"/>
      <c r="F535" s="64"/>
      <c r="H535" s="61"/>
      <c r="I535" s="61"/>
      <c r="J535" s="191"/>
      <c r="K535" s="60"/>
      <c r="L535" s="67"/>
      <c r="M535" s="191"/>
      <c r="N535" s="191"/>
    </row>
    <row r="536" spans="1:14" s="154" customFormat="1">
      <c r="A536" s="191"/>
      <c r="B536" s="191"/>
      <c r="C536" s="191"/>
      <c r="D536" s="2"/>
      <c r="E536" s="3"/>
      <c r="F536" s="64"/>
      <c r="H536" s="61"/>
      <c r="I536" s="61"/>
      <c r="J536" s="191"/>
      <c r="K536" s="60"/>
      <c r="L536" s="67"/>
      <c r="M536" s="191"/>
      <c r="N536" s="191"/>
    </row>
    <row r="537" spans="1:14" s="154" customFormat="1">
      <c r="A537" s="191"/>
      <c r="B537" s="191"/>
      <c r="C537" s="191"/>
      <c r="D537" s="2"/>
      <c r="E537" s="3"/>
      <c r="F537" s="64"/>
      <c r="H537" s="61"/>
      <c r="I537" s="61"/>
      <c r="J537" s="191"/>
      <c r="K537" s="60"/>
      <c r="L537" s="67"/>
      <c r="M537" s="191"/>
      <c r="N537" s="191"/>
    </row>
    <row r="538" spans="1:14" s="154" customFormat="1">
      <c r="A538" s="191"/>
      <c r="B538" s="191"/>
      <c r="C538" s="191"/>
      <c r="D538" s="2"/>
      <c r="E538" s="3"/>
      <c r="F538" s="64"/>
      <c r="H538" s="61"/>
      <c r="I538" s="61"/>
      <c r="J538" s="191"/>
      <c r="K538" s="60"/>
      <c r="L538" s="67"/>
      <c r="M538" s="191"/>
      <c r="N538" s="191"/>
    </row>
    <row r="539" spans="1:14" s="154" customFormat="1">
      <c r="A539" s="191"/>
      <c r="B539" s="191"/>
      <c r="C539" s="191"/>
      <c r="D539" s="2"/>
      <c r="E539" s="3"/>
      <c r="F539" s="64"/>
      <c r="H539" s="61"/>
      <c r="I539" s="61"/>
      <c r="J539" s="191"/>
      <c r="K539" s="60"/>
      <c r="L539" s="67"/>
      <c r="M539" s="191"/>
      <c r="N539" s="191"/>
    </row>
    <row r="540" spans="1:14" s="154" customFormat="1">
      <c r="A540" s="191"/>
      <c r="B540" s="191"/>
      <c r="C540" s="191"/>
      <c r="D540" s="2"/>
      <c r="E540" s="3"/>
      <c r="F540" s="64"/>
      <c r="H540" s="61"/>
      <c r="I540" s="61"/>
      <c r="J540" s="191"/>
      <c r="K540" s="60"/>
      <c r="L540" s="67"/>
      <c r="M540" s="191"/>
      <c r="N540" s="191"/>
    </row>
    <row r="541" spans="1:14" s="154" customFormat="1">
      <c r="A541" s="191"/>
      <c r="B541" s="191"/>
      <c r="C541" s="191"/>
      <c r="D541" s="2"/>
      <c r="E541" s="3"/>
      <c r="F541" s="64"/>
      <c r="H541" s="61"/>
      <c r="I541" s="61"/>
      <c r="J541" s="191"/>
      <c r="K541" s="60"/>
      <c r="L541" s="67"/>
      <c r="M541" s="191"/>
      <c r="N541" s="191"/>
    </row>
    <row r="542" spans="1:14" s="154" customFormat="1">
      <c r="A542" s="191"/>
      <c r="B542" s="191"/>
      <c r="C542" s="191"/>
      <c r="D542" s="2"/>
      <c r="E542" s="3"/>
      <c r="F542" s="64"/>
      <c r="H542" s="61"/>
      <c r="I542" s="61"/>
      <c r="J542" s="191"/>
      <c r="K542" s="60"/>
      <c r="L542" s="67"/>
      <c r="M542" s="191"/>
      <c r="N542" s="191"/>
    </row>
    <row r="543" spans="1:14" s="154" customFormat="1">
      <c r="A543" s="191"/>
      <c r="B543" s="191"/>
      <c r="C543" s="191"/>
      <c r="D543" s="2"/>
      <c r="E543" s="3"/>
      <c r="F543" s="64"/>
      <c r="H543" s="61"/>
      <c r="I543" s="61"/>
      <c r="J543" s="191"/>
      <c r="K543" s="60"/>
      <c r="L543" s="67"/>
      <c r="M543" s="191"/>
      <c r="N543" s="191"/>
    </row>
    <row r="544" spans="1:14" s="154" customFormat="1">
      <c r="A544" s="191"/>
      <c r="B544" s="191"/>
      <c r="C544" s="191"/>
      <c r="D544" s="2"/>
      <c r="E544" s="3"/>
      <c r="F544" s="64"/>
      <c r="H544" s="61"/>
      <c r="I544" s="61"/>
      <c r="J544" s="191"/>
      <c r="K544" s="60"/>
      <c r="L544" s="67"/>
      <c r="M544" s="191"/>
      <c r="N544" s="191"/>
    </row>
    <row r="545" spans="1:14" s="154" customFormat="1">
      <c r="A545" s="191"/>
      <c r="B545" s="191"/>
      <c r="C545" s="191"/>
      <c r="D545" s="2"/>
      <c r="E545" s="3"/>
      <c r="F545" s="64"/>
      <c r="H545" s="61"/>
      <c r="I545" s="61"/>
      <c r="J545" s="191"/>
      <c r="K545" s="60"/>
      <c r="L545" s="67"/>
      <c r="M545" s="191"/>
      <c r="N545" s="191"/>
    </row>
    <row r="546" spans="1:14" s="154" customFormat="1">
      <c r="A546" s="191"/>
      <c r="B546" s="191"/>
      <c r="C546" s="191"/>
      <c r="D546" s="2"/>
      <c r="E546" s="3"/>
      <c r="F546" s="64"/>
      <c r="H546" s="61"/>
      <c r="I546" s="61"/>
      <c r="J546" s="191"/>
      <c r="K546" s="60"/>
      <c r="L546" s="67"/>
      <c r="M546" s="191"/>
      <c r="N546" s="191"/>
    </row>
    <row r="547" spans="1:14" s="154" customFormat="1">
      <c r="A547" s="191"/>
      <c r="B547" s="191"/>
      <c r="C547" s="191"/>
      <c r="D547" s="2"/>
      <c r="E547" s="3"/>
      <c r="F547" s="64"/>
      <c r="H547" s="61"/>
      <c r="I547" s="61"/>
      <c r="J547" s="191"/>
      <c r="K547" s="60"/>
      <c r="L547" s="67"/>
      <c r="M547" s="191"/>
      <c r="N547" s="191"/>
    </row>
    <row r="548" spans="1:14" s="154" customFormat="1">
      <c r="A548" s="191"/>
      <c r="B548" s="191"/>
      <c r="C548" s="191"/>
      <c r="D548" s="2"/>
      <c r="E548" s="3"/>
      <c r="F548" s="64"/>
      <c r="H548" s="61"/>
      <c r="I548" s="61"/>
      <c r="J548" s="191"/>
      <c r="K548" s="60"/>
      <c r="L548" s="67"/>
      <c r="M548" s="191"/>
      <c r="N548" s="191"/>
    </row>
    <row r="549" spans="1:14" s="154" customFormat="1">
      <c r="A549" s="191"/>
      <c r="B549" s="191"/>
      <c r="C549" s="191"/>
      <c r="D549" s="2"/>
      <c r="E549" s="3"/>
      <c r="F549" s="64"/>
      <c r="H549" s="61"/>
      <c r="I549" s="61"/>
      <c r="J549" s="191"/>
      <c r="K549" s="60"/>
      <c r="L549" s="67"/>
      <c r="M549" s="191"/>
      <c r="N549" s="191"/>
    </row>
    <row r="550" spans="1:14" s="154" customFormat="1">
      <c r="A550" s="191"/>
      <c r="B550" s="191"/>
      <c r="C550" s="191"/>
      <c r="D550" s="2"/>
      <c r="E550" s="3"/>
      <c r="F550" s="64"/>
      <c r="H550" s="61"/>
      <c r="I550" s="61"/>
      <c r="J550" s="191"/>
      <c r="K550" s="60"/>
      <c r="L550" s="67"/>
      <c r="M550" s="191"/>
      <c r="N550" s="191"/>
    </row>
  </sheetData>
  <sheetProtection algorithmName="SHA-512" hashValue="mWN13qx9Ic/QkFMCmfHeL9BZ3mZEX2lmQ0Di/iEN7e6NL7+K2un7scPR5pzsWd/bioZ7/hH4VR1lHzvK5PiQ+w==" saltValue="PL9KhY/eM7GP5DnSNaqD5w==" spinCount="100000" sheet="1" objects="1" scenarios="1"/>
  <mergeCells count="22">
    <mergeCell ref="B178:E180"/>
    <mergeCell ref="A2:I2"/>
    <mergeCell ref="A3:I3"/>
    <mergeCell ref="A4:I4"/>
    <mergeCell ref="L4:N4"/>
    <mergeCell ref="A5:I5"/>
    <mergeCell ref="A148:C148"/>
    <mergeCell ref="A149:C149"/>
    <mergeCell ref="B151:C151"/>
    <mergeCell ref="A163:C163"/>
    <mergeCell ref="A164:C164"/>
    <mergeCell ref="B166:C166"/>
    <mergeCell ref="A312:C312"/>
    <mergeCell ref="A315:C315"/>
    <mergeCell ref="A319:C319"/>
    <mergeCell ref="C323:E323"/>
    <mergeCell ref="A285:C285"/>
    <mergeCell ref="A289:C289"/>
    <mergeCell ref="A293:C293"/>
    <mergeCell ref="A297:C297"/>
    <mergeCell ref="A301:C301"/>
    <mergeCell ref="A305:C305"/>
  </mergeCells>
  <pageMargins left="0.7" right="0.7" top="0.75" bottom="0.75" header="0.3" footer="0.3"/>
  <pageSetup paperSize="9" orientation="landscape"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42223-078A-4E58-8943-13EA0D5C48E5}">
  <dimension ref="A2:I66"/>
  <sheetViews>
    <sheetView topLeftCell="A46" workbookViewId="0">
      <selection activeCell="B70" sqref="B70"/>
    </sheetView>
  </sheetViews>
  <sheetFormatPr defaultColWidth="9.109375" defaultRowHeight="13.2"/>
  <cols>
    <col min="1" max="2" width="9.109375" style="209"/>
    <col min="3" max="3" width="44.109375" style="209" customWidth="1"/>
    <col min="4" max="7" width="9.109375" style="209"/>
    <col min="8" max="8" width="11.5546875" style="209" customWidth="1"/>
    <col min="9" max="9" width="12.6640625" style="209" customWidth="1"/>
    <col min="10" max="16384" width="9.109375" style="209"/>
  </cols>
  <sheetData>
    <row r="2" spans="1:9">
      <c r="A2" s="474" t="s">
        <v>710</v>
      </c>
      <c r="B2" s="475"/>
      <c r="C2" s="475"/>
      <c r="D2" s="475"/>
      <c r="E2" s="475"/>
      <c r="F2" s="475"/>
      <c r="G2" s="475"/>
    </row>
    <row r="3" spans="1:9" ht="13.8" thickBot="1">
      <c r="D3" s="210"/>
      <c r="E3" s="210"/>
      <c r="F3" s="358"/>
      <c r="G3" s="232"/>
    </row>
    <row r="4" spans="1:9" ht="40.200000000000003" thickBot="1">
      <c r="A4" s="410" t="s">
        <v>517</v>
      </c>
      <c r="B4" s="488" t="s">
        <v>518</v>
      </c>
      <c r="C4" s="489"/>
      <c r="D4" s="411" t="s">
        <v>519</v>
      </c>
      <c r="E4" s="412" t="s">
        <v>520</v>
      </c>
      <c r="F4" s="413" t="s">
        <v>521</v>
      </c>
      <c r="G4" s="414" t="s">
        <v>522</v>
      </c>
      <c r="H4" s="234" t="s">
        <v>241</v>
      </c>
      <c r="I4" s="234" t="s">
        <v>242</v>
      </c>
    </row>
    <row r="5" spans="1:9">
      <c r="D5" s="210"/>
      <c r="E5" s="210"/>
      <c r="F5" s="358"/>
      <c r="G5" s="232"/>
      <c r="H5" s="286"/>
      <c r="I5" s="286"/>
    </row>
    <row r="6" spans="1:9">
      <c r="A6" s="359" t="s">
        <v>460</v>
      </c>
      <c r="D6" s="210"/>
      <c r="E6" s="210"/>
      <c r="F6" s="358"/>
      <c r="G6" s="232"/>
      <c r="H6" s="288"/>
      <c r="I6" s="288"/>
    </row>
    <row r="7" spans="1:9">
      <c r="D7" s="210"/>
      <c r="E7" s="210"/>
      <c r="F7" s="358"/>
      <c r="G7" s="232"/>
      <c r="H7" s="288"/>
      <c r="I7" s="288"/>
    </row>
    <row r="8" spans="1:9">
      <c r="A8" s="360" t="s">
        <v>523</v>
      </c>
      <c r="B8" s="209" t="s">
        <v>460</v>
      </c>
      <c r="D8" s="210" t="s">
        <v>11</v>
      </c>
      <c r="E8" s="210">
        <v>1</v>
      </c>
      <c r="F8" s="350">
        <v>0</v>
      </c>
      <c r="G8" s="361">
        <f>ROUND(E8*F8,2)</f>
        <v>0</v>
      </c>
      <c r="H8" s="288">
        <f>G8</f>
        <v>0</v>
      </c>
      <c r="I8" s="288">
        <v>0</v>
      </c>
    </row>
    <row r="9" spans="1:9">
      <c r="A9" s="360"/>
      <c r="D9" s="210"/>
      <c r="E9" s="210"/>
      <c r="F9" s="350"/>
      <c r="G9" s="361">
        <f t="shared" ref="G9:G12" si="0">ROUND(E9*F9,2)</f>
        <v>0</v>
      </c>
      <c r="H9" s="288"/>
      <c r="I9" s="288"/>
    </row>
    <row r="10" spans="1:9">
      <c r="A10" s="362" t="s">
        <v>525</v>
      </c>
      <c r="B10" s="476" t="s">
        <v>531</v>
      </c>
      <c r="C10" s="476"/>
      <c r="D10" s="210" t="s">
        <v>11</v>
      </c>
      <c r="E10" s="210">
        <v>1</v>
      </c>
      <c r="F10" s="350">
        <v>0</v>
      </c>
      <c r="G10" s="361">
        <f t="shared" si="0"/>
        <v>0</v>
      </c>
      <c r="H10" s="288">
        <f t="shared" ref="H10:H18" si="1">G10</f>
        <v>0</v>
      </c>
      <c r="I10" s="288">
        <v>0</v>
      </c>
    </row>
    <row r="11" spans="1:9">
      <c r="A11" s="362"/>
      <c r="B11" s="363"/>
      <c r="C11" s="363"/>
      <c r="D11" s="210"/>
      <c r="E11" s="210"/>
      <c r="F11" s="350"/>
      <c r="G11" s="361">
        <f t="shared" si="0"/>
        <v>0</v>
      </c>
      <c r="H11" s="288"/>
      <c r="I11" s="288"/>
    </row>
    <row r="12" spans="1:9">
      <c r="A12" s="362" t="s">
        <v>526</v>
      </c>
      <c r="B12" s="476" t="s">
        <v>527</v>
      </c>
      <c r="C12" s="476"/>
      <c r="D12" s="210" t="s">
        <v>11</v>
      </c>
      <c r="E12" s="210">
        <v>1</v>
      </c>
      <c r="F12" s="350">
        <v>0</v>
      </c>
      <c r="G12" s="361">
        <f t="shared" si="0"/>
        <v>0</v>
      </c>
      <c r="H12" s="288">
        <f t="shared" si="1"/>
        <v>0</v>
      </c>
      <c r="I12" s="288">
        <v>0</v>
      </c>
    </row>
    <row r="13" spans="1:9" ht="13.8" thickBot="1">
      <c r="A13" s="360"/>
      <c r="B13" s="364"/>
      <c r="C13" s="364"/>
      <c r="D13" s="365"/>
      <c r="E13" s="365"/>
      <c r="F13" s="355"/>
      <c r="G13" s="366"/>
      <c r="H13" s="288"/>
      <c r="I13" s="288"/>
    </row>
    <row r="14" spans="1:9" ht="13.8" thickBot="1">
      <c r="A14" s="367"/>
      <c r="B14" s="478" t="s">
        <v>532</v>
      </c>
      <c r="C14" s="479"/>
      <c r="D14" s="368"/>
      <c r="E14" s="368"/>
      <c r="F14" s="356"/>
      <c r="G14" s="369">
        <f>SUM(G8:G13)</f>
        <v>0</v>
      </c>
      <c r="H14" s="288">
        <f t="shared" si="1"/>
        <v>0</v>
      </c>
      <c r="I14" s="288">
        <v>0</v>
      </c>
    </row>
    <row r="15" spans="1:9">
      <c r="A15" s="360"/>
      <c r="B15" s="415"/>
      <c r="C15" s="416"/>
      <c r="D15" s="417"/>
      <c r="E15" s="417"/>
      <c r="F15" s="422"/>
      <c r="G15" s="418"/>
      <c r="H15" s="288"/>
      <c r="I15" s="288"/>
    </row>
    <row r="16" spans="1:9">
      <c r="A16" s="370" t="s">
        <v>533</v>
      </c>
      <c r="D16" s="210"/>
      <c r="E16" s="210"/>
      <c r="F16" s="350"/>
      <c r="G16" s="361"/>
      <c r="H16" s="288"/>
      <c r="I16" s="288"/>
    </row>
    <row r="17" spans="1:9">
      <c r="A17" s="360"/>
      <c r="D17" s="210"/>
      <c r="E17" s="210"/>
      <c r="F17" s="350"/>
      <c r="G17" s="361"/>
      <c r="H17" s="288"/>
      <c r="I17" s="288"/>
    </row>
    <row r="18" spans="1:9" ht="39.75" customHeight="1">
      <c r="A18" s="362" t="s">
        <v>523</v>
      </c>
      <c r="B18" s="476" t="s">
        <v>711</v>
      </c>
      <c r="C18" s="476"/>
      <c r="D18" s="210" t="s">
        <v>5</v>
      </c>
      <c r="E18" s="210">
        <v>200</v>
      </c>
      <c r="F18" s="350">
        <v>0</v>
      </c>
      <c r="G18" s="361">
        <f t="shared" ref="G18:G26" si="2">ROUND(E18*F18,2)</f>
        <v>0</v>
      </c>
      <c r="H18" s="288">
        <f t="shared" si="1"/>
        <v>0</v>
      </c>
      <c r="I18" s="288">
        <v>0</v>
      </c>
    </row>
    <row r="19" spans="1:9">
      <c r="A19" s="360"/>
      <c r="B19" s="363"/>
      <c r="C19" s="363"/>
      <c r="D19" s="210"/>
      <c r="E19" s="210"/>
      <c r="F19" s="350"/>
      <c r="G19" s="361">
        <f t="shared" si="2"/>
        <v>0</v>
      </c>
      <c r="H19" s="288"/>
      <c r="I19" s="288"/>
    </row>
    <row r="20" spans="1:9">
      <c r="A20" s="362" t="s">
        <v>525</v>
      </c>
      <c r="B20" s="476" t="s">
        <v>712</v>
      </c>
      <c r="C20" s="476"/>
      <c r="D20" s="210" t="s">
        <v>3</v>
      </c>
      <c r="E20" s="210">
        <v>4</v>
      </c>
      <c r="F20" s="350">
        <v>0</v>
      </c>
      <c r="G20" s="361">
        <f t="shared" si="2"/>
        <v>0</v>
      </c>
      <c r="H20" s="288">
        <f>G20</f>
        <v>0</v>
      </c>
      <c r="I20" s="288">
        <v>0</v>
      </c>
    </row>
    <row r="21" spans="1:9">
      <c r="A21" s="362"/>
      <c r="B21" s="363"/>
      <c r="C21" s="363"/>
      <c r="D21" s="210"/>
      <c r="E21" s="210"/>
      <c r="F21" s="350"/>
      <c r="G21" s="361">
        <f t="shared" si="2"/>
        <v>0</v>
      </c>
      <c r="H21" s="288"/>
      <c r="I21" s="288"/>
    </row>
    <row r="22" spans="1:9" ht="27.75" customHeight="1">
      <c r="A22" s="362" t="s">
        <v>526</v>
      </c>
      <c r="B22" s="477" t="s">
        <v>713</v>
      </c>
      <c r="C22" s="477"/>
      <c r="D22" s="419" t="s">
        <v>3</v>
      </c>
      <c r="E22" s="420" t="s">
        <v>152</v>
      </c>
      <c r="F22" s="350">
        <v>0</v>
      </c>
      <c r="G22" s="361">
        <f t="shared" si="2"/>
        <v>0</v>
      </c>
      <c r="H22" s="288">
        <f t="shared" ref="H22" si="3">G22</f>
        <v>0</v>
      </c>
      <c r="I22" s="288">
        <v>0</v>
      </c>
    </row>
    <row r="23" spans="1:9">
      <c r="A23" s="362"/>
      <c r="B23" s="308"/>
      <c r="C23" s="308"/>
      <c r="D23" s="419"/>
      <c r="E23" s="420"/>
      <c r="F23" s="350"/>
      <c r="G23" s="361">
        <f t="shared" si="2"/>
        <v>0</v>
      </c>
      <c r="H23" s="288"/>
      <c r="I23" s="288"/>
    </row>
    <row r="24" spans="1:9" ht="39" customHeight="1">
      <c r="A24" s="362" t="s">
        <v>528</v>
      </c>
      <c r="B24" s="476" t="s">
        <v>714</v>
      </c>
      <c r="C24" s="476"/>
      <c r="D24" s="210" t="s">
        <v>5</v>
      </c>
      <c r="E24" s="210">
        <v>200</v>
      </c>
      <c r="F24" s="350">
        <v>0</v>
      </c>
      <c r="G24" s="361">
        <f t="shared" si="2"/>
        <v>0</v>
      </c>
      <c r="H24" s="288">
        <f t="shared" ref="H24" si="4">G24</f>
        <v>0</v>
      </c>
      <c r="I24" s="288">
        <v>0</v>
      </c>
    </row>
    <row r="25" spans="1:9">
      <c r="A25" s="371"/>
      <c r="B25" s="363"/>
      <c r="C25" s="363"/>
      <c r="D25" s="372"/>
      <c r="E25" s="372"/>
      <c r="F25" s="350"/>
      <c r="G25" s="361">
        <f t="shared" si="2"/>
        <v>0</v>
      </c>
      <c r="H25" s="288"/>
      <c r="I25" s="288"/>
    </row>
    <row r="26" spans="1:9">
      <c r="A26" s="362" t="s">
        <v>530</v>
      </c>
      <c r="B26" s="477" t="s">
        <v>543</v>
      </c>
      <c r="C26" s="477"/>
      <c r="D26" s="419" t="s">
        <v>5</v>
      </c>
      <c r="E26" s="420" t="s">
        <v>715</v>
      </c>
      <c r="F26" s="350">
        <v>0</v>
      </c>
      <c r="G26" s="361">
        <f t="shared" si="2"/>
        <v>0</v>
      </c>
      <c r="H26" s="288">
        <f t="shared" ref="H26" si="5">G26</f>
        <v>0</v>
      </c>
      <c r="I26" s="288">
        <v>0</v>
      </c>
    </row>
    <row r="27" spans="1:9">
      <c r="A27" s="362"/>
      <c r="B27" s="308"/>
      <c r="C27" s="308"/>
      <c r="D27" s="419"/>
      <c r="E27" s="420"/>
      <c r="F27" s="350"/>
      <c r="G27" s="361"/>
    </row>
    <row r="28" spans="1:9" ht="13.8" thickBot="1">
      <c r="A28" s="362"/>
      <c r="B28" s="308"/>
      <c r="C28" s="308"/>
      <c r="D28" s="419"/>
      <c r="E28" s="420"/>
      <c r="F28" s="350"/>
      <c r="G28" s="361"/>
    </row>
    <row r="29" spans="1:9" ht="13.8" thickBot="1">
      <c r="A29" s="367"/>
      <c r="B29" s="478" t="s">
        <v>545</v>
      </c>
      <c r="C29" s="479"/>
      <c r="D29" s="368"/>
      <c r="E29" s="368"/>
      <c r="F29" s="356"/>
      <c r="G29" s="369">
        <f>SUM(G18:G28)</f>
        <v>0</v>
      </c>
      <c r="H29" s="288">
        <f t="shared" ref="H29" si="6">G29</f>
        <v>0</v>
      </c>
      <c r="I29" s="288">
        <v>0</v>
      </c>
    </row>
    <row r="30" spans="1:9">
      <c r="A30" s="360"/>
      <c r="D30" s="210"/>
      <c r="E30" s="210"/>
      <c r="F30" s="350"/>
      <c r="G30" s="361"/>
    </row>
    <row r="31" spans="1:9">
      <c r="A31" s="360"/>
      <c r="D31" s="210"/>
      <c r="E31" s="210"/>
      <c r="F31" s="350"/>
      <c r="G31" s="361"/>
    </row>
    <row r="32" spans="1:9">
      <c r="A32" s="370" t="s">
        <v>546</v>
      </c>
      <c r="D32" s="210"/>
      <c r="E32" s="210"/>
      <c r="F32" s="350"/>
      <c r="G32" s="361"/>
    </row>
    <row r="33" spans="1:9">
      <c r="A33" s="360"/>
      <c r="D33" s="210"/>
      <c r="E33" s="210"/>
      <c r="F33" s="350"/>
      <c r="G33" s="361"/>
    </row>
    <row r="34" spans="1:9">
      <c r="A34" s="360"/>
      <c r="B34" s="363"/>
      <c r="C34" s="363"/>
      <c r="D34" s="210"/>
      <c r="E34" s="210"/>
      <c r="F34" s="350"/>
      <c r="G34" s="361"/>
    </row>
    <row r="35" spans="1:9">
      <c r="A35" s="362" t="s">
        <v>523</v>
      </c>
      <c r="B35" s="476" t="s">
        <v>716</v>
      </c>
      <c r="C35" s="476"/>
      <c r="D35" s="210" t="s">
        <v>5</v>
      </c>
      <c r="E35" s="210">
        <v>200</v>
      </c>
      <c r="F35" s="350">
        <v>0</v>
      </c>
      <c r="G35" s="361">
        <f t="shared" ref="G35:G42" si="7">ROUND(E35*F35,2)</f>
        <v>0</v>
      </c>
      <c r="H35" s="288">
        <f t="shared" ref="H35" si="8">G35</f>
        <v>0</v>
      </c>
      <c r="I35" s="288">
        <v>0</v>
      </c>
    </row>
    <row r="36" spans="1:9">
      <c r="A36" s="362"/>
      <c r="B36" s="308"/>
      <c r="C36" s="308"/>
      <c r="D36" s="210"/>
      <c r="E36" s="210"/>
      <c r="F36" s="350"/>
      <c r="G36" s="361">
        <f t="shared" si="7"/>
        <v>0</v>
      </c>
      <c r="H36" s="288"/>
      <c r="I36" s="288"/>
    </row>
    <row r="37" spans="1:9">
      <c r="A37" s="362"/>
      <c r="B37" s="308"/>
      <c r="C37" s="308"/>
      <c r="D37" s="210"/>
      <c r="E37" s="210"/>
      <c r="F37" s="350"/>
      <c r="G37" s="361">
        <f t="shared" si="7"/>
        <v>0</v>
      </c>
      <c r="H37" s="288"/>
      <c r="I37" s="288"/>
    </row>
    <row r="38" spans="1:9" ht="24.75" customHeight="1">
      <c r="A38" s="362" t="s">
        <v>525</v>
      </c>
      <c r="B38" s="477" t="s">
        <v>547</v>
      </c>
      <c r="C38" s="477"/>
      <c r="D38" s="210" t="s">
        <v>3</v>
      </c>
      <c r="E38" s="210">
        <v>4</v>
      </c>
      <c r="F38" s="350">
        <v>0</v>
      </c>
      <c r="G38" s="361">
        <f t="shared" si="7"/>
        <v>0</v>
      </c>
      <c r="H38" s="288">
        <f t="shared" ref="H38" si="9">G38</f>
        <v>0</v>
      </c>
      <c r="I38" s="288">
        <v>0</v>
      </c>
    </row>
    <row r="39" spans="1:9">
      <c r="A39" s="362"/>
      <c r="B39" s="308"/>
      <c r="C39" s="308"/>
      <c r="D39" s="210"/>
      <c r="E39" s="210"/>
      <c r="F39" s="350"/>
      <c r="G39" s="361">
        <f t="shared" si="7"/>
        <v>0</v>
      </c>
      <c r="H39" s="288"/>
      <c r="I39" s="288"/>
    </row>
    <row r="40" spans="1:9" ht="27.75" customHeight="1">
      <c r="A40" s="362" t="s">
        <v>526</v>
      </c>
      <c r="B40" s="477" t="s">
        <v>548</v>
      </c>
      <c r="C40" s="477"/>
      <c r="D40" s="210" t="s">
        <v>3</v>
      </c>
      <c r="E40" s="210">
        <v>4</v>
      </c>
      <c r="F40" s="350">
        <v>0</v>
      </c>
      <c r="G40" s="361">
        <f t="shared" si="7"/>
        <v>0</v>
      </c>
      <c r="H40" s="288">
        <f>G40</f>
        <v>0</v>
      </c>
      <c r="I40" s="288">
        <v>0</v>
      </c>
    </row>
    <row r="41" spans="1:9">
      <c r="A41" s="360"/>
      <c r="D41" s="210"/>
      <c r="E41" s="210"/>
      <c r="F41" s="350"/>
      <c r="G41" s="361">
        <f t="shared" si="7"/>
        <v>0</v>
      </c>
      <c r="H41" s="288"/>
      <c r="I41" s="288"/>
    </row>
    <row r="42" spans="1:9" ht="285" customHeight="1">
      <c r="A42" s="362" t="s">
        <v>528</v>
      </c>
      <c r="B42" s="477" t="s">
        <v>717</v>
      </c>
      <c r="C42" s="477"/>
      <c r="D42" s="210" t="s">
        <v>11</v>
      </c>
      <c r="E42" s="210">
        <v>4</v>
      </c>
      <c r="F42" s="350">
        <v>0</v>
      </c>
      <c r="G42" s="361">
        <f t="shared" si="7"/>
        <v>0</v>
      </c>
      <c r="H42" s="288">
        <f t="shared" ref="H42" si="10">G42</f>
        <v>0</v>
      </c>
      <c r="I42" s="288">
        <v>0</v>
      </c>
    </row>
    <row r="43" spans="1:9" ht="13.8" thickBot="1">
      <c r="A43" s="360"/>
      <c r="D43" s="210"/>
      <c r="E43" s="210"/>
      <c r="F43" s="350"/>
      <c r="G43" s="361"/>
      <c r="H43" s="288"/>
      <c r="I43" s="288"/>
    </row>
    <row r="44" spans="1:9" ht="13.8" thickBot="1">
      <c r="A44" s="367"/>
      <c r="B44" s="478" t="s">
        <v>552</v>
      </c>
      <c r="C44" s="479"/>
      <c r="D44" s="368"/>
      <c r="E44" s="368"/>
      <c r="F44" s="356"/>
      <c r="G44" s="369">
        <f>SUM(G34:G43)</f>
        <v>0</v>
      </c>
      <c r="H44" s="288">
        <f t="shared" ref="H44" si="11">G44</f>
        <v>0</v>
      </c>
      <c r="I44" s="288">
        <v>0</v>
      </c>
    </row>
    <row r="45" spans="1:9">
      <c r="A45" s="362"/>
      <c r="D45" s="210"/>
      <c r="E45" s="210"/>
      <c r="F45" s="350"/>
      <c r="G45" s="361"/>
      <c r="H45" s="232"/>
      <c r="I45" s="232"/>
    </row>
    <row r="46" spans="1:9">
      <c r="A46" s="360"/>
      <c r="D46" s="210"/>
      <c r="E46" s="210"/>
      <c r="F46" s="350"/>
      <c r="G46" s="361"/>
      <c r="H46" s="232"/>
      <c r="I46" s="232"/>
    </row>
    <row r="47" spans="1:9">
      <c r="A47" s="370" t="s">
        <v>553</v>
      </c>
      <c r="D47" s="210"/>
      <c r="E47" s="210"/>
      <c r="F47" s="350"/>
      <c r="G47" s="361"/>
    </row>
    <row r="48" spans="1:9">
      <c r="A48" s="370"/>
      <c r="D48" s="210"/>
      <c r="E48" s="210"/>
      <c r="F48" s="350"/>
      <c r="G48" s="361"/>
    </row>
    <row r="49" spans="1:9">
      <c r="A49" s="360" t="s">
        <v>523</v>
      </c>
      <c r="B49" s="487" t="s">
        <v>718</v>
      </c>
      <c r="C49" s="487"/>
      <c r="D49" s="210" t="s">
        <v>478</v>
      </c>
      <c r="E49" s="210">
        <v>1</v>
      </c>
      <c r="F49" s="350">
        <v>0</v>
      </c>
      <c r="G49" s="361">
        <f t="shared" ref="G49" si="12">ROUND(E49*F49,2)</f>
        <v>0</v>
      </c>
      <c r="H49" s="288">
        <f>G49</f>
        <v>0</v>
      </c>
      <c r="I49" s="288">
        <v>0</v>
      </c>
    </row>
    <row r="50" spans="1:9">
      <c r="A50" s="360"/>
      <c r="B50" s="210"/>
      <c r="C50" s="210"/>
      <c r="D50" s="210"/>
      <c r="E50" s="210"/>
      <c r="F50" s="358"/>
      <c r="G50" s="361"/>
    </row>
    <row r="51" spans="1:9" ht="28.5" customHeight="1">
      <c r="A51" s="360" t="s">
        <v>525</v>
      </c>
      <c r="B51" s="476" t="s">
        <v>719</v>
      </c>
      <c r="C51" s="476"/>
      <c r="D51" s="210" t="s">
        <v>72</v>
      </c>
      <c r="E51" s="210">
        <v>10</v>
      </c>
      <c r="F51" s="358"/>
      <c r="G51" s="361">
        <f>SUM(G49+G44+G14+G29)*0.1</f>
        <v>0</v>
      </c>
      <c r="H51" s="288">
        <f>G51</f>
        <v>0</v>
      </c>
      <c r="I51" s="288">
        <v>0</v>
      </c>
    </row>
    <row r="52" spans="1:9" ht="13.8" thickBot="1">
      <c r="A52" s="360"/>
      <c r="B52" s="210"/>
      <c r="C52" s="210"/>
      <c r="D52" s="210"/>
      <c r="E52" s="210"/>
      <c r="F52" s="358"/>
      <c r="G52" s="361"/>
    </row>
    <row r="53" spans="1:9" ht="13.8" thickBot="1">
      <c r="A53" s="367"/>
      <c r="B53" s="478" t="s">
        <v>557</v>
      </c>
      <c r="C53" s="479"/>
      <c r="D53" s="368"/>
      <c r="E53" s="368"/>
      <c r="F53" s="368"/>
      <c r="G53" s="369">
        <f>SUM(G49:G52)</f>
        <v>0</v>
      </c>
      <c r="H53" s="288">
        <f>G53</f>
        <v>0</v>
      </c>
      <c r="I53" s="288">
        <v>0</v>
      </c>
    </row>
    <row r="54" spans="1:9">
      <c r="A54" s="360"/>
      <c r="B54" s="415"/>
      <c r="C54" s="416"/>
      <c r="D54" s="417"/>
      <c r="E54" s="417"/>
      <c r="F54" s="417"/>
      <c r="G54" s="421"/>
    </row>
    <row r="55" spans="1:9">
      <c r="A55" s="360"/>
      <c r="B55" s="415"/>
      <c r="C55" s="416"/>
      <c r="D55" s="417"/>
      <c r="E55" s="417"/>
      <c r="F55" s="417"/>
      <c r="G55" s="421"/>
    </row>
    <row r="56" spans="1:9">
      <c r="A56" s="360"/>
      <c r="B56" s="415"/>
      <c r="C56" s="416"/>
      <c r="D56" s="417"/>
      <c r="E56" s="417"/>
      <c r="F56" s="417"/>
      <c r="G56" s="421"/>
    </row>
    <row r="57" spans="1:9">
      <c r="A57" s="360"/>
      <c r="B57" s="415"/>
      <c r="C57" s="416"/>
      <c r="D57" s="417"/>
      <c r="E57" s="417"/>
      <c r="F57" s="417"/>
      <c r="G57" s="421"/>
    </row>
    <row r="58" spans="1:9" ht="26.4">
      <c r="A58" s="360"/>
      <c r="B58" s="415"/>
      <c r="C58" s="359" t="s">
        <v>558</v>
      </c>
      <c r="D58" s="373"/>
      <c r="E58" s="373"/>
      <c r="F58" s="374"/>
      <c r="G58" s="421"/>
      <c r="H58" s="375" t="s">
        <v>241</v>
      </c>
      <c r="I58" s="375" t="s">
        <v>242</v>
      </c>
    </row>
    <row r="59" spans="1:9">
      <c r="A59" s="360"/>
      <c r="B59" s="415"/>
      <c r="C59" s="359" t="s">
        <v>559</v>
      </c>
      <c r="D59" s="373"/>
      <c r="E59" s="373"/>
      <c r="F59" s="376">
        <f>G14</f>
        <v>0</v>
      </c>
      <c r="G59" s="421"/>
      <c r="H59" s="286"/>
      <c r="I59" s="286"/>
    </row>
    <row r="60" spans="1:9">
      <c r="A60" s="360"/>
      <c r="B60" s="415"/>
      <c r="C60" s="359" t="s">
        <v>560</v>
      </c>
      <c r="D60" s="373"/>
      <c r="E60" s="373"/>
      <c r="F60" s="376">
        <f>G29</f>
        <v>0</v>
      </c>
      <c r="G60" s="421"/>
      <c r="H60" s="288">
        <f>F60</f>
        <v>0</v>
      </c>
      <c r="I60" s="288">
        <v>0</v>
      </c>
    </row>
    <row r="61" spans="1:9">
      <c r="A61" s="360"/>
      <c r="B61" s="415"/>
      <c r="C61" s="359" t="s">
        <v>561</v>
      </c>
      <c r="D61" s="373"/>
      <c r="E61" s="373"/>
      <c r="F61" s="376">
        <f>G44</f>
        <v>0</v>
      </c>
      <c r="G61" s="421"/>
      <c r="H61" s="288">
        <f t="shared" ref="H61:H65" si="13">F61</f>
        <v>0</v>
      </c>
      <c r="I61" s="288">
        <v>0</v>
      </c>
    </row>
    <row r="62" spans="1:9" ht="13.8" thickBot="1">
      <c r="A62" s="360"/>
      <c r="B62" s="415"/>
      <c r="C62" s="377" t="s">
        <v>562</v>
      </c>
      <c r="D62" s="378" t="s">
        <v>563</v>
      </c>
      <c r="E62" s="379"/>
      <c r="F62" s="380">
        <f>G53</f>
        <v>0</v>
      </c>
      <c r="G62" s="421"/>
      <c r="H62" s="288">
        <f t="shared" si="13"/>
        <v>0</v>
      </c>
      <c r="I62" s="288">
        <v>0</v>
      </c>
    </row>
    <row r="63" spans="1:9" ht="13.8" thickBot="1">
      <c r="A63" s="360"/>
      <c r="C63" s="359" t="s">
        <v>564</v>
      </c>
      <c r="D63" s="373"/>
      <c r="E63" s="373"/>
      <c r="F63" s="381">
        <f>SUM(F58:F62)</f>
        <v>0</v>
      </c>
      <c r="G63" s="232"/>
      <c r="H63" s="288">
        <f t="shared" si="13"/>
        <v>0</v>
      </c>
      <c r="I63" s="288">
        <v>0</v>
      </c>
    </row>
    <row r="64" spans="1:9" ht="13.8" thickBot="1">
      <c r="A64" s="360"/>
      <c r="C64" s="377" t="s">
        <v>565</v>
      </c>
      <c r="D64" s="379"/>
      <c r="E64" s="379"/>
      <c r="F64" s="380">
        <f>F63*0.22</f>
        <v>0</v>
      </c>
      <c r="G64" s="232"/>
      <c r="H64" s="288">
        <f t="shared" si="13"/>
        <v>0</v>
      </c>
      <c r="I64" s="288">
        <v>0</v>
      </c>
    </row>
    <row r="65" spans="1:9" ht="13.8" thickBot="1">
      <c r="A65" s="360"/>
      <c r="C65" s="359" t="s">
        <v>566</v>
      </c>
      <c r="D65" s="373"/>
      <c r="E65" s="373"/>
      <c r="F65" s="382">
        <f>SUM(F63:F64)</f>
        <v>0</v>
      </c>
      <c r="G65" s="232"/>
      <c r="H65" s="288">
        <f t="shared" si="13"/>
        <v>0</v>
      </c>
      <c r="I65" s="288">
        <v>0</v>
      </c>
    </row>
    <row r="66" spans="1:9">
      <c r="H66" s="232"/>
      <c r="I66" s="232"/>
    </row>
  </sheetData>
  <sheetProtection algorithmName="SHA-512" hashValue="s3z/F2aLzclXq1/eyAHjWWUVi4f+uc6qnN60fp8jzjTHx+jx7QPv1pXiscsznz8bB79a4jnpNMtal0EMm+v9sw==" saltValue="Y3iz80926O+m+jr7smz70w==" spinCount="100000" sheet="1" objects="1" scenarios="1"/>
  <mergeCells count="19">
    <mergeCell ref="B35:C35"/>
    <mergeCell ref="A2:G2"/>
    <mergeCell ref="B4:C4"/>
    <mergeCell ref="B10:C10"/>
    <mergeCell ref="B12:C12"/>
    <mergeCell ref="B14:C14"/>
    <mergeCell ref="B18:C18"/>
    <mergeCell ref="B20:C20"/>
    <mergeCell ref="B22:C22"/>
    <mergeCell ref="B24:C24"/>
    <mergeCell ref="B26:C26"/>
    <mergeCell ref="B29:C29"/>
    <mergeCell ref="B53:C53"/>
    <mergeCell ref="B38:C38"/>
    <mergeCell ref="B40:C40"/>
    <mergeCell ref="B42:C42"/>
    <mergeCell ref="B44:C44"/>
    <mergeCell ref="B49:C49"/>
    <mergeCell ref="B51:C51"/>
  </mergeCells>
  <pageMargins left="0.7" right="0.7" top="0.75" bottom="0.75" header="0.3" footer="0.3"/>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570E8-2FC8-4EE9-8682-2A623AD96820}">
  <dimension ref="A1:G40"/>
  <sheetViews>
    <sheetView workbookViewId="0">
      <selection activeCell="I14" sqref="I14"/>
    </sheetView>
  </sheetViews>
  <sheetFormatPr defaultColWidth="9.109375" defaultRowHeight="14.4"/>
  <cols>
    <col min="1" max="1" width="5.44140625" style="198" customWidth="1"/>
    <col min="2" max="2" width="5.6640625" style="198" customWidth="1"/>
    <col min="3" max="3" width="40.109375" style="198" customWidth="1"/>
    <col min="4" max="5" width="8.88671875" style="198" customWidth="1"/>
    <col min="6" max="7" width="9.109375" style="198"/>
    <col min="8" max="8" width="8.88671875" style="198" customWidth="1"/>
    <col min="9" max="16384" width="9.109375" style="198"/>
  </cols>
  <sheetData>
    <row r="1" spans="1:7">
      <c r="A1" s="208" t="s">
        <v>761</v>
      </c>
    </row>
    <row r="2" spans="1:7">
      <c r="A2" s="206" t="s">
        <v>760</v>
      </c>
    </row>
    <row r="3" spans="1:7">
      <c r="A3" s="206" t="s">
        <v>759</v>
      </c>
    </row>
    <row r="4" spans="1:7">
      <c r="A4" s="206" t="s">
        <v>758</v>
      </c>
    </row>
    <row r="5" spans="1:7">
      <c r="A5" s="429" t="s">
        <v>757</v>
      </c>
      <c r="B5" s="429"/>
      <c r="C5" s="429"/>
    </row>
    <row r="6" spans="1:7">
      <c r="A6" s="207" t="s">
        <v>756</v>
      </c>
      <c r="B6" s="205"/>
      <c r="C6" s="205"/>
    </row>
    <row r="7" spans="1:7">
      <c r="A7" s="206" t="s">
        <v>755</v>
      </c>
      <c r="B7" s="206"/>
      <c r="C7" s="205"/>
    </row>
    <row r="8" spans="1:7">
      <c r="A8" s="207" t="s">
        <v>754</v>
      </c>
      <c r="B8" s="205"/>
      <c r="C8" s="205"/>
    </row>
    <row r="9" spans="1:7" ht="26.4" customHeight="1">
      <c r="A9" s="430" t="s">
        <v>753</v>
      </c>
      <c r="B9" s="430"/>
      <c r="C9" s="430"/>
      <c r="D9" s="430"/>
      <c r="E9" s="430"/>
    </row>
    <row r="10" spans="1:7">
      <c r="A10" s="207" t="s">
        <v>752</v>
      </c>
      <c r="B10" s="205"/>
      <c r="C10" s="205"/>
    </row>
    <row r="11" spans="1:7">
      <c r="A11" s="206" t="s">
        <v>751</v>
      </c>
      <c r="B11" s="205"/>
      <c r="C11" s="205"/>
    </row>
    <row r="12" spans="1:7">
      <c r="A12" s="206" t="s">
        <v>750</v>
      </c>
      <c r="B12" s="205"/>
      <c r="C12" s="205"/>
    </row>
    <row r="14" spans="1:7">
      <c r="A14" s="204" t="s">
        <v>749</v>
      </c>
    </row>
    <row r="15" spans="1:7">
      <c r="A15" s="204"/>
    </row>
    <row r="16" spans="1:7">
      <c r="A16" s="203" t="s">
        <v>748</v>
      </c>
      <c r="B16" s="201"/>
      <c r="C16" s="201"/>
      <c r="D16" s="201"/>
      <c r="E16" s="201"/>
      <c r="F16" s="201"/>
      <c r="G16" s="201"/>
    </row>
    <row r="17" spans="1:7">
      <c r="A17" s="202" t="s">
        <v>747</v>
      </c>
      <c r="B17" s="201"/>
      <c r="C17" s="201"/>
      <c r="D17" s="201"/>
      <c r="E17" s="201"/>
      <c r="F17" s="201"/>
      <c r="G17" s="201"/>
    </row>
    <row r="18" spans="1:7">
      <c r="A18" s="202" t="s">
        <v>746</v>
      </c>
      <c r="B18" s="201"/>
      <c r="C18" s="201"/>
      <c r="D18" s="201"/>
      <c r="E18" s="201"/>
      <c r="F18" s="201"/>
      <c r="G18" s="201"/>
    </row>
    <row r="19" spans="1:7">
      <c r="A19" s="202" t="s">
        <v>745</v>
      </c>
      <c r="B19" s="201"/>
      <c r="C19" s="201"/>
      <c r="D19" s="201"/>
      <c r="E19" s="201"/>
      <c r="F19" s="201"/>
      <c r="G19" s="201"/>
    </row>
    <row r="20" spans="1:7" ht="68.400000000000006" customHeight="1">
      <c r="A20" s="426" t="s">
        <v>744</v>
      </c>
      <c r="B20" s="426"/>
      <c r="C20" s="426"/>
      <c r="D20" s="426"/>
      <c r="E20" s="426"/>
      <c r="F20" s="426"/>
      <c r="G20" s="426"/>
    </row>
    <row r="21" spans="1:7" ht="69" customHeight="1">
      <c r="A21" s="428" t="s">
        <v>743</v>
      </c>
      <c r="B21" s="426"/>
      <c r="C21" s="426"/>
      <c r="D21" s="426"/>
      <c r="E21" s="426"/>
      <c r="F21" s="426"/>
      <c r="G21" s="426"/>
    </row>
    <row r="22" spans="1:7">
      <c r="A22" s="200" t="s">
        <v>742</v>
      </c>
      <c r="B22" s="201"/>
      <c r="C22" s="201"/>
      <c r="D22" s="201"/>
      <c r="E22" s="201"/>
      <c r="F22" s="201"/>
      <c r="G22" s="201"/>
    </row>
    <row r="23" spans="1:7" ht="27.6" customHeight="1">
      <c r="A23" s="426" t="s">
        <v>741</v>
      </c>
      <c r="B23" s="426"/>
      <c r="C23" s="426"/>
      <c r="D23" s="426"/>
      <c r="E23" s="426"/>
      <c r="F23" s="426"/>
      <c r="G23" s="426"/>
    </row>
    <row r="24" spans="1:7" ht="76.95" customHeight="1">
      <c r="A24" s="426" t="s">
        <v>740</v>
      </c>
      <c r="B24" s="426"/>
      <c r="C24" s="426"/>
      <c r="D24" s="426"/>
      <c r="E24" s="426"/>
      <c r="F24" s="426"/>
      <c r="G24" s="426"/>
    </row>
    <row r="25" spans="1:7" ht="31.95" customHeight="1">
      <c r="A25" s="426" t="s">
        <v>739</v>
      </c>
      <c r="B25" s="426"/>
      <c r="C25" s="426"/>
      <c r="D25" s="426"/>
      <c r="E25" s="426"/>
      <c r="F25" s="426"/>
      <c r="G25" s="426"/>
    </row>
    <row r="27" spans="1:7">
      <c r="A27" s="200" t="s">
        <v>738</v>
      </c>
    </row>
    <row r="28" spans="1:7" ht="30" customHeight="1">
      <c r="A28" s="427" t="s">
        <v>737</v>
      </c>
      <c r="B28" s="427"/>
      <c r="C28" s="427"/>
      <c r="D28" s="427"/>
      <c r="E28" s="427"/>
      <c r="F28" s="427"/>
      <c r="G28" s="427"/>
    </row>
    <row r="29" spans="1:7" ht="30" customHeight="1">
      <c r="A29" s="427" t="s">
        <v>736</v>
      </c>
      <c r="B29" s="427"/>
      <c r="C29" s="427"/>
      <c r="D29" s="427"/>
      <c r="E29" s="427"/>
      <c r="F29" s="427"/>
      <c r="G29" s="427"/>
    </row>
    <row r="31" spans="1:7">
      <c r="A31" s="200" t="s">
        <v>735</v>
      </c>
    </row>
    <row r="32" spans="1:7" ht="31.95" customHeight="1">
      <c r="A32" s="427" t="s">
        <v>734</v>
      </c>
      <c r="B32" s="427"/>
      <c r="C32" s="427"/>
      <c r="D32" s="427"/>
      <c r="E32" s="427"/>
      <c r="F32" s="427"/>
      <c r="G32" s="427"/>
    </row>
    <row r="33" spans="1:7" ht="16.95" customHeight="1">
      <c r="A33" s="428" t="s">
        <v>733</v>
      </c>
      <c r="B33" s="426"/>
      <c r="C33" s="426"/>
      <c r="D33" s="426"/>
      <c r="E33" s="426"/>
      <c r="F33" s="426"/>
      <c r="G33" s="426"/>
    </row>
    <row r="35" spans="1:7">
      <c r="A35" s="199" t="s">
        <v>732</v>
      </c>
    </row>
    <row r="36" spans="1:7" ht="27" customHeight="1">
      <c r="A36" s="427" t="s">
        <v>731</v>
      </c>
      <c r="B36" s="427"/>
      <c r="C36" s="427"/>
      <c r="D36" s="427"/>
      <c r="E36" s="427"/>
      <c r="F36" s="427"/>
      <c r="G36" s="427"/>
    </row>
    <row r="37" spans="1:7" ht="27.6" customHeight="1">
      <c r="A37" s="427" t="s">
        <v>730</v>
      </c>
      <c r="B37" s="427"/>
      <c r="C37" s="427"/>
      <c r="D37" s="427"/>
      <c r="E37" s="427"/>
      <c r="F37" s="427"/>
      <c r="G37" s="427"/>
    </row>
    <row r="38" spans="1:7" ht="30.6" customHeight="1">
      <c r="A38" s="427" t="s">
        <v>729</v>
      </c>
      <c r="B38" s="427"/>
      <c r="C38" s="427"/>
      <c r="D38" s="427"/>
      <c r="E38" s="427"/>
      <c r="F38" s="427"/>
      <c r="G38" s="427"/>
    </row>
    <row r="39" spans="1:7" ht="53.4" customHeight="1">
      <c r="A39" s="427" t="s">
        <v>728</v>
      </c>
      <c r="B39" s="427"/>
      <c r="C39" s="427"/>
      <c r="D39" s="427"/>
      <c r="E39" s="427"/>
      <c r="F39" s="427"/>
      <c r="G39" s="427"/>
    </row>
    <row r="40" spans="1:7" ht="27" customHeight="1">
      <c r="A40" s="427" t="s">
        <v>727</v>
      </c>
      <c r="B40" s="427"/>
      <c r="C40" s="427"/>
      <c r="D40" s="427"/>
      <c r="E40" s="427"/>
      <c r="F40" s="427"/>
      <c r="G40" s="427"/>
    </row>
  </sheetData>
  <sheetProtection algorithmName="SHA-512" hashValue="UeO8//2e/6haf57hbnEpVEzlab9s1Sa/UJaxtSK9Xa9JWGFdGQT4txHqVm9wx83IltgrcsZDSFI9INXP2rmJDw==" saltValue="IktfDyIDUFHY5uMZbRD8sQ==" spinCount="100000" sheet="1" objects="1" scenarios="1"/>
  <mergeCells count="16">
    <mergeCell ref="A5:C5"/>
    <mergeCell ref="A9:E9"/>
    <mergeCell ref="A20:G20"/>
    <mergeCell ref="A21:G21"/>
    <mergeCell ref="A23:G23"/>
    <mergeCell ref="A24:G24"/>
    <mergeCell ref="A37:G37"/>
    <mergeCell ref="A38:G38"/>
    <mergeCell ref="A39:G39"/>
    <mergeCell ref="A40:G40"/>
    <mergeCell ref="A25:G25"/>
    <mergeCell ref="A28:G28"/>
    <mergeCell ref="A29:G29"/>
    <mergeCell ref="A32:G32"/>
    <mergeCell ref="A33:G33"/>
    <mergeCell ref="A36:G3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513"/>
  <sheetViews>
    <sheetView zoomScaleNormal="100" workbookViewId="0">
      <selection activeCell="H15" sqref="H15"/>
    </sheetView>
  </sheetViews>
  <sheetFormatPr defaultColWidth="9.109375" defaultRowHeight="13.2"/>
  <cols>
    <col min="1" max="1" width="4.5546875" style="191" customWidth="1"/>
    <col min="2" max="2" width="6" style="191" customWidth="1"/>
    <col min="3" max="3" width="27.6640625" style="191" customWidth="1"/>
    <col min="4" max="4" width="5.88671875" style="191" customWidth="1"/>
    <col min="5" max="5" width="5.6640625" style="193" customWidth="1"/>
    <col min="6" max="6" width="9.88671875" style="12" customWidth="1"/>
    <col min="7" max="7" width="11.44140625" style="12" customWidth="1"/>
    <col min="8" max="8" width="11.44140625" style="61" customWidth="1"/>
    <col min="9" max="9" width="10.5546875" style="61" customWidth="1"/>
    <col min="10" max="10" width="9.109375" style="191"/>
    <col min="11" max="11" width="9.33203125" style="78" customWidth="1"/>
    <col min="12" max="12" width="9.109375" style="67"/>
    <col min="13" max="16384" width="9.109375" style="191"/>
  </cols>
  <sheetData>
    <row r="2" spans="1:14" ht="21">
      <c r="A2" s="431" t="s">
        <v>289</v>
      </c>
      <c r="B2" s="431"/>
      <c r="C2" s="431"/>
      <c r="D2" s="431"/>
      <c r="E2" s="431"/>
      <c r="F2" s="431"/>
      <c r="G2" s="431"/>
    </row>
    <row r="3" spans="1:14" ht="21">
      <c r="A3" s="431" t="s">
        <v>621</v>
      </c>
      <c r="B3" s="431"/>
      <c r="C3" s="431"/>
      <c r="D3" s="431"/>
      <c r="E3" s="431"/>
      <c r="F3" s="431"/>
      <c r="G3" s="431"/>
    </row>
    <row r="4" spans="1:14" ht="21">
      <c r="A4" s="434" t="s">
        <v>600</v>
      </c>
      <c r="B4" s="434"/>
      <c r="C4" s="434"/>
      <c r="D4" s="434"/>
      <c r="E4" s="434"/>
      <c r="F4" s="434"/>
      <c r="G4" s="434"/>
      <c r="L4" s="77"/>
      <c r="M4" s="77"/>
      <c r="N4" s="77"/>
    </row>
    <row r="5" spans="1:14" ht="21">
      <c r="A5" s="177"/>
      <c r="B5" s="177"/>
      <c r="C5" s="177"/>
      <c r="D5" s="177"/>
      <c r="E5" s="177"/>
      <c r="F5" s="15"/>
      <c r="G5" s="15"/>
    </row>
    <row r="6" spans="1:14" ht="21">
      <c r="A6" s="177"/>
      <c r="B6" s="177"/>
      <c r="C6" s="177"/>
      <c r="D6" s="177"/>
      <c r="E6" s="177"/>
      <c r="F6" s="15"/>
      <c r="G6" s="15"/>
    </row>
    <row r="7" spans="1:14">
      <c r="A7" s="2"/>
      <c r="B7" s="2"/>
    </row>
    <row r="8" spans="1:14" ht="15.6">
      <c r="A8" s="11"/>
      <c r="B8" s="11"/>
    </row>
    <row r="9" spans="1:14" ht="15.6">
      <c r="A9" s="11"/>
      <c r="B9" s="11"/>
    </row>
    <row r="10" spans="1:14" ht="26.4">
      <c r="A10" s="2"/>
      <c r="B10" s="2"/>
      <c r="G10" s="22" t="s">
        <v>2</v>
      </c>
      <c r="H10" s="62" t="s">
        <v>241</v>
      </c>
      <c r="I10" s="62" t="s">
        <v>280</v>
      </c>
    </row>
    <row r="11" spans="1:14">
      <c r="A11" s="2"/>
      <c r="B11" s="2"/>
      <c r="G11" s="16"/>
    </row>
    <row r="12" spans="1:14">
      <c r="A12" s="2" t="s">
        <v>12</v>
      </c>
      <c r="B12" s="2"/>
      <c r="C12" s="6" t="s">
        <v>583</v>
      </c>
      <c r="G12" s="25">
        <f>'Odsek 1-2_Kol_P_občina Lenart'!G29</f>
        <v>16420</v>
      </c>
      <c r="H12" s="25">
        <f>'Odsek 1-2_Kol_P_občina Lenart'!H29</f>
        <v>16420</v>
      </c>
      <c r="I12" s="25">
        <f>'Odsek 1-2_Kol_P_občina Lenart'!I29</f>
        <v>0</v>
      </c>
    </row>
    <row r="13" spans="1:14">
      <c r="A13" s="2"/>
      <c r="B13" s="2"/>
      <c r="C13" s="6"/>
    </row>
    <row r="14" spans="1:14">
      <c r="A14" s="2"/>
      <c r="B14" s="2"/>
      <c r="C14" s="6"/>
    </row>
    <row r="15" spans="1:14">
      <c r="A15" s="2" t="s">
        <v>13</v>
      </c>
      <c r="B15" s="2"/>
      <c r="C15" s="6" t="s">
        <v>221</v>
      </c>
      <c r="G15" s="25">
        <f>'Odsek 1-2_Most D1_D2_Lenart'!G13</f>
        <v>0</v>
      </c>
      <c r="H15" s="25">
        <f>'Odsek 1-2_Most D1_D2_Lenart'!G13</f>
        <v>0</v>
      </c>
      <c r="I15" s="25">
        <f>'Odsek 1-2_Kol_P_občina Lenart'!I13+'Odsek 1- 2 občina Sv Ana_Kol_P'!I14</f>
        <v>0</v>
      </c>
    </row>
    <row r="16" spans="1:14">
      <c r="A16" s="2"/>
      <c r="B16" s="2"/>
      <c r="C16" s="6"/>
    </row>
    <row r="17" spans="1:12">
      <c r="A17" s="2"/>
      <c r="B17" s="2"/>
      <c r="C17" s="6"/>
    </row>
    <row r="18" spans="1:12">
      <c r="A18" s="7" t="s">
        <v>14</v>
      </c>
      <c r="B18" s="7"/>
      <c r="C18" s="5" t="s">
        <v>584</v>
      </c>
      <c r="G18" s="25">
        <f>'Odsek 1-2_JR Lenart'!H117</f>
        <v>200</v>
      </c>
      <c r="H18" s="25">
        <f>'Odsek 1-2_JR Lenart'!H117</f>
        <v>200</v>
      </c>
      <c r="I18" s="25">
        <v>0</v>
      </c>
    </row>
    <row r="19" spans="1:12">
      <c r="A19" s="7"/>
      <c r="B19" s="7"/>
      <c r="C19" s="5"/>
    </row>
    <row r="20" spans="1:12" s="34" customFormat="1">
      <c r="A20" s="32"/>
      <c r="B20" s="32"/>
      <c r="C20" s="33"/>
      <c r="E20" s="35"/>
      <c r="F20" s="12"/>
      <c r="G20" s="12"/>
      <c r="H20" s="63"/>
      <c r="I20" s="63"/>
      <c r="K20" s="78"/>
      <c r="L20" s="68"/>
    </row>
    <row r="21" spans="1:12" ht="13.8" thickBot="1">
      <c r="A21" s="7"/>
      <c r="B21" s="7"/>
      <c r="C21" s="8"/>
    </row>
    <row r="22" spans="1:12" ht="13.8" thickBot="1">
      <c r="A22" s="7"/>
      <c r="B22" s="7"/>
      <c r="C22" s="5" t="s">
        <v>17</v>
      </c>
      <c r="G22" s="58">
        <f>SUM(G12:G20)</f>
        <v>16620</v>
      </c>
      <c r="H22" s="58">
        <f>SUM(H12:H20)</f>
        <v>16620</v>
      </c>
      <c r="I22" s="74">
        <f>SUM(I12:I20)</f>
        <v>0</v>
      </c>
    </row>
    <row r="23" spans="1:12">
      <c r="A23" s="7"/>
      <c r="B23" s="7"/>
      <c r="C23" s="8"/>
      <c r="H23" s="63"/>
      <c r="I23" s="63"/>
    </row>
    <row r="24" spans="1:12">
      <c r="A24" s="7"/>
      <c r="B24" s="7"/>
      <c r="C24" s="1" t="s">
        <v>78</v>
      </c>
      <c r="G24" s="59">
        <f>G22*0.22</f>
        <v>3656.4</v>
      </c>
      <c r="H24" s="59">
        <f>H22*0.22</f>
        <v>3656.4</v>
      </c>
      <c r="I24" s="59">
        <f>I22*0.22</f>
        <v>0</v>
      </c>
    </row>
    <row r="25" spans="1:12" ht="13.8" thickBot="1">
      <c r="A25" s="7"/>
      <c r="B25" s="7"/>
      <c r="C25" s="8"/>
    </row>
    <row r="26" spans="1:12" ht="13.8" thickBot="1">
      <c r="A26" s="7"/>
      <c r="B26" s="7"/>
      <c r="C26" s="5" t="s">
        <v>18</v>
      </c>
      <c r="G26" s="58">
        <f>SUM(G22:G24)</f>
        <v>20276.400000000001</v>
      </c>
      <c r="H26" s="58">
        <f>SUM(H22:H24)</f>
        <v>20276.400000000001</v>
      </c>
      <c r="I26" s="73">
        <f>SUM(I22:I24)</f>
        <v>0</v>
      </c>
    </row>
    <row r="27" spans="1:12">
      <c r="A27" s="7"/>
      <c r="B27" s="7"/>
      <c r="C27" s="8"/>
    </row>
    <row r="28" spans="1:12">
      <c r="A28" s="7"/>
      <c r="B28" s="7"/>
      <c r="C28" s="1"/>
    </row>
    <row r="29" spans="1:12">
      <c r="A29" s="7"/>
      <c r="B29" s="32"/>
      <c r="C29" s="36"/>
      <c r="D29" s="34"/>
      <c r="E29" s="35"/>
      <c r="H29" s="63"/>
    </row>
    <row r="30" spans="1:12">
      <c r="A30" s="7"/>
      <c r="B30" s="32"/>
      <c r="C30" s="72"/>
      <c r="D30" s="36"/>
      <c r="E30" s="36"/>
      <c r="F30" s="36"/>
      <c r="G30" s="71"/>
      <c r="H30" s="63"/>
    </row>
    <row r="31" spans="1:12">
      <c r="A31" s="7"/>
      <c r="B31" s="32"/>
      <c r="C31" s="36"/>
      <c r="D31" s="34"/>
      <c r="E31" s="35"/>
      <c r="G31" s="71"/>
      <c r="H31" s="63"/>
    </row>
    <row r="32" spans="1:12">
      <c r="A32" s="7"/>
      <c r="B32" s="32"/>
      <c r="C32" s="33"/>
      <c r="D32" s="34"/>
      <c r="E32" s="35"/>
      <c r="G32" s="71"/>
      <c r="H32" s="63"/>
    </row>
    <row r="33" spans="1:12">
      <c r="A33" s="7"/>
      <c r="B33" s="32"/>
      <c r="C33" s="36"/>
      <c r="D33" s="34"/>
      <c r="E33" s="35"/>
      <c r="G33" s="71"/>
      <c r="H33" s="63"/>
    </row>
    <row r="34" spans="1:12">
      <c r="A34" s="7"/>
      <c r="B34" s="32"/>
      <c r="C34" s="72"/>
      <c r="D34" s="34"/>
      <c r="E34" s="35"/>
      <c r="G34" s="71"/>
      <c r="H34" s="63"/>
    </row>
    <row r="35" spans="1:12">
      <c r="A35" s="7"/>
      <c r="B35" s="32"/>
      <c r="C35" s="36"/>
      <c r="D35" s="34"/>
      <c r="E35" s="35"/>
      <c r="H35" s="63"/>
    </row>
    <row r="36" spans="1:12">
      <c r="A36" s="7"/>
      <c r="B36" s="7"/>
      <c r="C36" s="8"/>
    </row>
    <row r="37" spans="1:12">
      <c r="A37" s="7"/>
      <c r="B37" s="7"/>
      <c r="C37" s="8"/>
    </row>
    <row r="38" spans="1:12">
      <c r="A38" s="32"/>
      <c r="B38" s="32"/>
      <c r="C38" s="36"/>
      <c r="D38" s="34"/>
      <c r="E38" s="35"/>
      <c r="H38" s="63"/>
      <c r="I38" s="63"/>
      <c r="J38" s="34"/>
      <c r="L38" s="68"/>
    </row>
    <row r="39" spans="1:12">
      <c r="A39" s="32"/>
      <c r="B39" s="32"/>
      <c r="C39" s="36"/>
      <c r="D39" s="34"/>
      <c r="E39" s="35"/>
      <c r="H39" s="63"/>
      <c r="I39" s="63"/>
      <c r="J39" s="34"/>
      <c r="L39" s="68"/>
    </row>
    <row r="40" spans="1:12">
      <c r="A40" s="32"/>
      <c r="B40" s="32"/>
      <c r="C40" s="36"/>
      <c r="D40" s="34"/>
      <c r="E40" s="35"/>
      <c r="H40" s="63"/>
      <c r="I40" s="63"/>
      <c r="J40" s="34"/>
      <c r="L40" s="68"/>
    </row>
    <row r="41" spans="1:12">
      <c r="A41" s="77"/>
      <c r="B41" s="77"/>
      <c r="C41" s="86"/>
      <c r="D41" s="34"/>
      <c r="E41" s="35"/>
      <c r="H41" s="63"/>
      <c r="I41" s="63"/>
      <c r="J41" s="34"/>
      <c r="L41" s="68"/>
    </row>
    <row r="42" spans="1:12">
      <c r="A42" s="53"/>
      <c r="B42" s="53"/>
      <c r="C42" s="34"/>
      <c r="D42" s="34"/>
      <c r="E42" s="35"/>
      <c r="H42" s="63"/>
      <c r="I42" s="63"/>
      <c r="J42" s="34"/>
      <c r="L42" s="68"/>
    </row>
    <row r="43" spans="1:12">
      <c r="A43" s="72"/>
      <c r="B43" s="72"/>
      <c r="C43" s="77"/>
      <c r="D43" s="72"/>
      <c r="E43" s="87"/>
      <c r="F43" s="16"/>
      <c r="G43" s="88"/>
      <c r="H43" s="88"/>
      <c r="I43" s="88"/>
      <c r="J43" s="34"/>
      <c r="L43" s="68"/>
    </row>
    <row r="44" spans="1:12">
      <c r="A44" s="44"/>
      <c r="B44" s="44"/>
      <c r="C44" s="82"/>
      <c r="D44" s="80"/>
      <c r="E44" s="83"/>
      <c r="F44" s="13"/>
      <c r="G44" s="13"/>
      <c r="H44" s="13"/>
      <c r="I44" s="13"/>
      <c r="J44" s="34"/>
      <c r="L44" s="68"/>
    </row>
    <row r="45" spans="1:12">
      <c r="A45" s="44"/>
      <c r="B45" s="44"/>
      <c r="C45" s="180"/>
      <c r="D45" s="180"/>
      <c r="E45" s="46"/>
      <c r="F45" s="13"/>
      <c r="H45" s="13"/>
      <c r="I45" s="13"/>
      <c r="J45" s="34"/>
      <c r="L45" s="68"/>
    </row>
    <row r="46" spans="1:12">
      <c r="A46" s="44"/>
      <c r="B46" s="44"/>
      <c r="C46" s="82"/>
      <c r="D46" s="180"/>
      <c r="E46" s="83"/>
      <c r="F46" s="13"/>
      <c r="G46" s="13"/>
      <c r="H46" s="13"/>
      <c r="I46" s="13"/>
      <c r="J46" s="34"/>
      <c r="L46" s="68"/>
    </row>
    <row r="47" spans="1:12">
      <c r="A47" s="44"/>
      <c r="B47" s="44"/>
      <c r="C47" s="82"/>
      <c r="D47" s="180"/>
      <c r="E47" s="83"/>
      <c r="F47" s="13"/>
      <c r="G47" s="13"/>
      <c r="H47" s="13"/>
      <c r="I47" s="13"/>
      <c r="J47" s="34"/>
      <c r="L47" s="68"/>
    </row>
    <row r="48" spans="1:12">
      <c r="A48" s="44"/>
      <c r="B48" s="44"/>
      <c r="C48" s="82"/>
      <c r="D48" s="80"/>
      <c r="E48" s="83"/>
      <c r="F48" s="13"/>
      <c r="G48" s="13"/>
      <c r="H48" s="13"/>
      <c r="I48" s="13"/>
      <c r="J48" s="34"/>
      <c r="L48" s="68"/>
    </row>
    <row r="49" spans="1:12">
      <c r="A49" s="44"/>
      <c r="B49" s="44"/>
      <c r="C49" s="82"/>
      <c r="D49" s="80"/>
      <c r="E49" s="83"/>
      <c r="F49" s="13"/>
      <c r="G49" s="13"/>
      <c r="H49" s="13"/>
      <c r="I49" s="13"/>
      <c r="J49" s="34"/>
      <c r="L49" s="68"/>
    </row>
    <row r="50" spans="1:12">
      <c r="A50" s="44"/>
      <c r="B50" s="44"/>
      <c r="C50" s="81"/>
      <c r="D50" s="80"/>
      <c r="E50" s="83"/>
      <c r="F50" s="13"/>
      <c r="G50" s="13"/>
      <c r="H50" s="13"/>
      <c r="I50" s="13"/>
      <c r="J50" s="34"/>
      <c r="L50" s="68"/>
    </row>
    <row r="51" spans="1:12">
      <c r="A51" s="44"/>
      <c r="B51" s="44"/>
      <c r="C51" s="81"/>
      <c r="D51" s="80"/>
      <c r="E51" s="83"/>
      <c r="F51" s="13"/>
      <c r="G51" s="13"/>
      <c r="H51" s="13"/>
      <c r="I51" s="13"/>
      <c r="J51" s="34"/>
      <c r="L51" s="68"/>
    </row>
    <row r="52" spans="1:12">
      <c r="A52" s="44"/>
      <c r="B52" s="44"/>
      <c r="C52" s="81"/>
      <c r="D52" s="80"/>
      <c r="E52" s="83"/>
      <c r="F52" s="13"/>
      <c r="G52" s="13"/>
      <c r="H52" s="13"/>
      <c r="I52" s="13"/>
      <c r="J52" s="34"/>
      <c r="L52" s="68"/>
    </row>
    <row r="53" spans="1:12" ht="12.75" customHeight="1">
      <c r="A53" s="44"/>
      <c r="B53" s="44"/>
      <c r="C53" s="81"/>
      <c r="D53" s="180"/>
      <c r="E53" s="83"/>
      <c r="F53" s="13"/>
      <c r="G53" s="13"/>
      <c r="H53" s="13"/>
      <c r="I53" s="13"/>
      <c r="J53" s="34"/>
      <c r="L53" s="68"/>
    </row>
    <row r="54" spans="1:12" ht="28.5" customHeight="1">
      <c r="A54" s="44"/>
      <c r="B54" s="44"/>
      <c r="C54" s="81"/>
      <c r="D54" s="80"/>
      <c r="E54" s="83"/>
      <c r="F54" s="13"/>
      <c r="G54" s="13"/>
      <c r="H54" s="13"/>
      <c r="I54" s="13"/>
      <c r="J54" s="34"/>
      <c r="L54" s="68"/>
    </row>
    <row r="55" spans="1:12" ht="13.5" customHeight="1">
      <c r="A55" s="44"/>
      <c r="B55" s="44"/>
      <c r="C55" s="81"/>
      <c r="D55" s="80"/>
      <c r="E55" s="83"/>
      <c r="F55" s="13"/>
      <c r="G55" s="13"/>
      <c r="H55" s="13"/>
      <c r="I55" s="13"/>
      <c r="J55" s="34"/>
      <c r="L55" s="68"/>
    </row>
    <row r="56" spans="1:12" ht="28.5" customHeight="1">
      <c r="A56" s="44"/>
      <c r="B56" s="44"/>
      <c r="C56" s="81"/>
      <c r="D56" s="80"/>
      <c r="E56" s="83"/>
      <c r="F56" s="13"/>
      <c r="G56" s="13"/>
      <c r="H56" s="13"/>
      <c r="I56" s="13"/>
      <c r="J56" s="34"/>
      <c r="L56" s="68"/>
    </row>
    <row r="57" spans="1:12">
      <c r="A57" s="44"/>
      <c r="B57" s="44"/>
      <c r="C57" s="82"/>
      <c r="D57" s="180"/>
      <c r="E57" s="83"/>
      <c r="F57" s="13"/>
      <c r="G57" s="13"/>
      <c r="H57" s="13"/>
      <c r="I57" s="13"/>
      <c r="J57" s="34"/>
      <c r="L57" s="68"/>
    </row>
    <row r="58" spans="1:12">
      <c r="A58" s="44"/>
      <c r="B58" s="44"/>
      <c r="C58" s="82"/>
      <c r="D58" s="80"/>
      <c r="E58" s="83"/>
      <c r="F58" s="13"/>
      <c r="G58" s="13"/>
      <c r="H58" s="13"/>
      <c r="I58" s="13"/>
      <c r="J58" s="34"/>
      <c r="L58" s="68"/>
    </row>
    <row r="59" spans="1:12">
      <c r="A59" s="44"/>
      <c r="B59" s="44"/>
      <c r="C59" s="82"/>
      <c r="D59" s="180"/>
      <c r="E59" s="83"/>
      <c r="F59" s="13"/>
      <c r="G59" s="13"/>
      <c r="H59" s="13"/>
      <c r="I59" s="13"/>
      <c r="J59" s="34"/>
      <c r="L59" s="68"/>
    </row>
    <row r="60" spans="1:12">
      <c r="A60" s="44"/>
      <c r="B60" s="89"/>
      <c r="C60" s="82"/>
      <c r="D60" s="80"/>
      <c r="E60" s="83"/>
      <c r="F60" s="13"/>
      <c r="G60" s="13"/>
      <c r="H60" s="13"/>
      <c r="I60" s="13"/>
      <c r="J60" s="34"/>
      <c r="L60" s="68"/>
    </row>
    <row r="61" spans="1:12">
      <c r="A61" s="44"/>
      <c r="B61" s="44"/>
      <c r="C61" s="82"/>
      <c r="D61" s="180"/>
      <c r="E61" s="83"/>
      <c r="F61" s="13"/>
      <c r="G61" s="13"/>
      <c r="H61" s="13"/>
      <c r="I61" s="13"/>
      <c r="J61" s="34"/>
      <c r="L61" s="68"/>
    </row>
    <row r="62" spans="1:12" ht="16.5" customHeight="1">
      <c r="A62" s="44"/>
      <c r="B62" s="44"/>
      <c r="C62" s="81"/>
      <c r="D62" s="80"/>
      <c r="E62" s="83"/>
      <c r="F62" s="13"/>
      <c r="G62" s="13"/>
      <c r="H62" s="13"/>
      <c r="I62" s="13"/>
      <c r="J62" s="34"/>
      <c r="L62" s="68"/>
    </row>
    <row r="63" spans="1:12">
      <c r="A63" s="44"/>
      <c r="B63" s="44"/>
      <c r="C63" s="82"/>
      <c r="D63" s="80"/>
      <c r="E63" s="83"/>
      <c r="F63" s="13"/>
      <c r="G63" s="13"/>
      <c r="H63" s="13"/>
      <c r="I63" s="13"/>
      <c r="J63" s="34"/>
      <c r="L63" s="68"/>
    </row>
    <row r="64" spans="1:12">
      <c r="A64" s="44"/>
      <c r="B64" s="80"/>
      <c r="C64" s="81"/>
      <c r="D64" s="80"/>
      <c r="E64" s="83"/>
      <c r="F64" s="13"/>
      <c r="G64" s="13"/>
      <c r="H64" s="13"/>
      <c r="I64" s="13"/>
      <c r="J64" s="34"/>
      <c r="L64" s="68"/>
    </row>
    <row r="65" spans="1:12">
      <c r="A65" s="44"/>
      <c r="B65" s="80"/>
      <c r="C65" s="81"/>
      <c r="D65" s="80"/>
      <c r="E65" s="83"/>
      <c r="F65" s="13"/>
      <c r="G65" s="13"/>
      <c r="H65" s="13"/>
      <c r="I65" s="13"/>
      <c r="J65" s="34"/>
      <c r="L65" s="68"/>
    </row>
    <row r="66" spans="1:12">
      <c r="A66" s="44"/>
      <c r="B66" s="83"/>
      <c r="C66" s="81"/>
      <c r="D66" s="80"/>
      <c r="E66" s="83"/>
      <c r="F66" s="13"/>
      <c r="G66" s="13"/>
      <c r="H66" s="13"/>
      <c r="I66" s="13"/>
      <c r="J66" s="34"/>
      <c r="L66" s="68"/>
    </row>
    <row r="67" spans="1:12">
      <c r="A67" s="44"/>
      <c r="B67" s="80"/>
      <c r="C67" s="81"/>
      <c r="D67" s="80"/>
      <c r="E67" s="83"/>
      <c r="F67" s="13"/>
      <c r="G67" s="13"/>
      <c r="H67" s="95"/>
      <c r="I67" s="13"/>
      <c r="J67" s="34"/>
      <c r="L67" s="68"/>
    </row>
    <row r="68" spans="1:12">
      <c r="A68" s="44"/>
      <c r="B68" s="44"/>
      <c r="C68" s="82"/>
      <c r="D68" s="180"/>
      <c r="E68" s="83"/>
      <c r="F68" s="13"/>
      <c r="G68" s="13"/>
      <c r="H68" s="13"/>
      <c r="I68" s="13"/>
      <c r="J68" s="34"/>
      <c r="L68" s="68"/>
    </row>
    <row r="69" spans="1:12">
      <c r="A69" s="44"/>
      <c r="B69" s="44"/>
      <c r="C69" s="82"/>
      <c r="D69" s="180"/>
      <c r="E69" s="83"/>
      <c r="F69" s="13"/>
      <c r="G69" s="13"/>
      <c r="H69" s="13"/>
      <c r="I69" s="13"/>
      <c r="J69" s="34"/>
      <c r="L69" s="68"/>
    </row>
    <row r="70" spans="1:12">
      <c r="A70" s="44"/>
      <c r="B70" s="44"/>
      <c r="C70" s="82"/>
      <c r="D70" s="80"/>
      <c r="E70" s="83"/>
      <c r="F70" s="13"/>
      <c r="G70" s="13"/>
      <c r="H70" s="13"/>
      <c r="I70" s="13"/>
      <c r="J70" s="34"/>
      <c r="L70" s="68"/>
    </row>
    <row r="71" spans="1:12">
      <c r="A71" s="44"/>
      <c r="B71" s="44"/>
      <c r="C71" s="82"/>
      <c r="D71" s="80"/>
      <c r="E71" s="83"/>
      <c r="F71" s="13"/>
      <c r="G71" s="13"/>
      <c r="H71" s="13"/>
      <c r="I71" s="13"/>
      <c r="J71" s="34"/>
      <c r="L71" s="68"/>
    </row>
    <row r="72" spans="1:12" ht="44.25" customHeight="1">
      <c r="A72" s="44"/>
      <c r="B72" s="89"/>
      <c r="C72" s="81"/>
      <c r="D72" s="180"/>
      <c r="E72" s="83"/>
      <c r="F72" s="13"/>
      <c r="G72" s="13"/>
      <c r="H72" s="13"/>
      <c r="I72" s="13"/>
      <c r="J72" s="34"/>
      <c r="L72" s="68"/>
    </row>
    <row r="73" spans="1:12" ht="15.75" customHeight="1">
      <c r="A73" s="44"/>
      <c r="B73" s="44"/>
      <c r="C73" s="81"/>
      <c r="D73" s="180"/>
      <c r="E73" s="46"/>
      <c r="F73" s="30"/>
      <c r="G73" s="13"/>
      <c r="H73" s="13"/>
      <c r="I73" s="13"/>
      <c r="J73" s="34"/>
      <c r="L73" s="68"/>
    </row>
    <row r="74" spans="1:12" ht="55.5" customHeight="1">
      <c r="A74" s="44"/>
      <c r="B74" s="44"/>
      <c r="C74" s="81"/>
      <c r="D74" s="180"/>
      <c r="E74" s="83"/>
      <c r="F74" s="30"/>
      <c r="G74" s="13"/>
      <c r="H74" s="13"/>
      <c r="I74" s="13"/>
      <c r="J74" s="34"/>
      <c r="L74" s="68"/>
    </row>
    <row r="75" spans="1:12" ht="14.25" customHeight="1">
      <c r="A75" s="44"/>
      <c r="B75" s="44"/>
      <c r="C75" s="38"/>
      <c r="D75" s="180"/>
      <c r="E75" s="46"/>
      <c r="F75" s="30"/>
      <c r="G75" s="13"/>
      <c r="H75" s="13"/>
      <c r="I75" s="13"/>
      <c r="J75" s="34"/>
      <c r="L75" s="68"/>
    </row>
    <row r="76" spans="1:12">
      <c r="A76" s="44"/>
      <c r="B76" s="44"/>
      <c r="C76" s="82"/>
      <c r="D76" s="180"/>
      <c r="E76" s="83"/>
      <c r="F76" s="13"/>
      <c r="G76" s="13"/>
      <c r="H76" s="13"/>
      <c r="I76" s="13"/>
      <c r="J76" s="34"/>
      <c r="L76" s="68"/>
    </row>
    <row r="77" spans="1:12">
      <c r="A77" s="44"/>
      <c r="B77" s="44"/>
      <c r="C77" s="180"/>
      <c r="D77" s="180"/>
      <c r="E77" s="46"/>
      <c r="F77" s="13"/>
      <c r="H77" s="13"/>
      <c r="I77" s="13"/>
      <c r="J77" s="34"/>
      <c r="L77" s="68"/>
    </row>
    <row r="78" spans="1:12">
      <c r="A78" s="44"/>
      <c r="B78" s="44"/>
      <c r="C78" s="82"/>
      <c r="D78" s="180"/>
      <c r="E78" s="83"/>
      <c r="F78" s="13"/>
      <c r="G78" s="13"/>
      <c r="H78" s="13"/>
      <c r="I78" s="13"/>
      <c r="J78" s="34"/>
      <c r="L78" s="68"/>
    </row>
    <row r="79" spans="1:12">
      <c r="A79" s="44"/>
      <c r="B79" s="89"/>
      <c r="C79" s="81"/>
      <c r="D79" s="80"/>
      <c r="E79" s="83"/>
      <c r="F79" s="13"/>
      <c r="G79" s="13"/>
      <c r="H79" s="13"/>
      <c r="I79" s="13"/>
      <c r="J79" s="34"/>
      <c r="L79" s="68"/>
    </row>
    <row r="80" spans="1:12">
      <c r="A80" s="44"/>
      <c r="B80" s="89"/>
      <c r="C80" s="81"/>
      <c r="D80" s="80"/>
      <c r="E80" s="83"/>
      <c r="F80" s="13"/>
      <c r="G80" s="13"/>
      <c r="H80" s="13"/>
      <c r="I80" s="13"/>
      <c r="J80" s="34"/>
      <c r="L80" s="68"/>
    </row>
    <row r="81" spans="1:12">
      <c r="A81" s="44"/>
      <c r="B81" s="89"/>
      <c r="C81" s="81"/>
      <c r="D81" s="80"/>
      <c r="E81" s="83"/>
      <c r="F81" s="13"/>
      <c r="G81" s="13"/>
      <c r="H81" s="13"/>
      <c r="I81" s="13"/>
      <c r="J81" s="34"/>
      <c r="L81" s="68"/>
    </row>
    <row r="82" spans="1:12">
      <c r="A82" s="44"/>
      <c r="B82" s="89"/>
      <c r="C82" s="81"/>
      <c r="D82" s="80"/>
      <c r="E82" s="83"/>
      <c r="F82" s="13"/>
      <c r="G82" s="13"/>
      <c r="H82" s="13"/>
      <c r="I82" s="13"/>
      <c r="J82" s="34"/>
      <c r="L82" s="68"/>
    </row>
    <row r="83" spans="1:12">
      <c r="A83" s="44"/>
      <c r="B83" s="89"/>
      <c r="C83" s="81"/>
      <c r="D83" s="80"/>
      <c r="E83" s="83"/>
      <c r="F83" s="13"/>
      <c r="G83" s="13"/>
      <c r="H83" s="13"/>
      <c r="I83" s="13"/>
      <c r="J83" s="34"/>
      <c r="L83" s="68"/>
    </row>
    <row r="84" spans="1:12">
      <c r="A84" s="44"/>
      <c r="B84" s="89"/>
      <c r="C84" s="81"/>
      <c r="D84" s="80"/>
      <c r="E84" s="83"/>
      <c r="F84" s="13"/>
      <c r="G84" s="13"/>
      <c r="H84" s="13"/>
      <c r="I84" s="13"/>
      <c r="J84" s="34"/>
      <c r="L84" s="68"/>
    </row>
    <row r="85" spans="1:12">
      <c r="A85" s="44"/>
      <c r="B85" s="89"/>
      <c r="C85" s="81"/>
      <c r="D85" s="180"/>
      <c r="E85" s="46"/>
      <c r="F85" s="13"/>
      <c r="G85" s="13"/>
      <c r="H85" s="13"/>
      <c r="I85" s="13"/>
      <c r="J85" s="34"/>
      <c r="L85" s="68"/>
    </row>
    <row r="86" spans="1:12">
      <c r="A86" s="44"/>
      <c r="B86" s="89"/>
      <c r="C86" s="81"/>
      <c r="D86" s="180"/>
      <c r="E86" s="83"/>
      <c r="F86" s="13"/>
      <c r="G86" s="13"/>
      <c r="H86" s="13"/>
      <c r="I86" s="13"/>
      <c r="J86" s="34"/>
      <c r="L86" s="68"/>
    </row>
    <row r="87" spans="1:12">
      <c r="A87" s="44"/>
      <c r="B87" s="44"/>
      <c r="C87" s="82"/>
      <c r="D87" s="180"/>
      <c r="E87" s="46"/>
      <c r="F87" s="13"/>
      <c r="G87" s="13"/>
      <c r="H87" s="13"/>
      <c r="I87" s="13"/>
      <c r="J87" s="34"/>
      <c r="L87" s="68"/>
    </row>
    <row r="88" spans="1:12">
      <c r="A88" s="44"/>
      <c r="B88" s="44"/>
      <c r="C88" s="45"/>
      <c r="D88" s="180"/>
      <c r="E88" s="46"/>
      <c r="F88" s="13"/>
      <c r="G88" s="47"/>
      <c r="H88" s="47"/>
      <c r="I88" s="47"/>
      <c r="J88" s="34"/>
      <c r="L88" s="68"/>
    </row>
    <row r="89" spans="1:12">
      <c r="A89" s="44"/>
      <c r="B89" s="44"/>
      <c r="C89" s="45"/>
      <c r="D89" s="180"/>
      <c r="E89" s="46"/>
      <c r="F89" s="13"/>
      <c r="G89" s="47"/>
      <c r="H89" s="13"/>
      <c r="I89" s="13"/>
      <c r="J89" s="34"/>
      <c r="L89" s="68"/>
    </row>
    <row r="90" spans="1:12">
      <c r="A90" s="44"/>
      <c r="B90" s="44"/>
      <c r="C90" s="45"/>
      <c r="D90" s="180"/>
      <c r="E90" s="46"/>
      <c r="F90" s="13"/>
      <c r="G90" s="47"/>
      <c r="H90" s="13"/>
      <c r="I90" s="13"/>
      <c r="J90" s="34"/>
      <c r="L90" s="68"/>
    </row>
    <row r="91" spans="1:12">
      <c r="A91" s="44"/>
      <c r="B91" s="44"/>
      <c r="C91" s="180"/>
      <c r="D91" s="180"/>
      <c r="E91" s="46"/>
      <c r="F91" s="13"/>
      <c r="H91" s="13"/>
      <c r="I91" s="13"/>
      <c r="J91" s="34"/>
      <c r="L91" s="68"/>
    </row>
    <row r="92" spans="1:12">
      <c r="A92" s="90"/>
      <c r="B92" s="90"/>
      <c r="C92" s="45"/>
      <c r="D92" s="180"/>
      <c r="E92" s="46"/>
      <c r="F92" s="13"/>
      <c r="H92" s="13"/>
      <c r="I92" s="13"/>
      <c r="J92" s="34"/>
      <c r="L92" s="68"/>
    </row>
    <row r="93" spans="1:12">
      <c r="A93" s="44"/>
      <c r="B93" s="44"/>
      <c r="C93" s="180"/>
      <c r="D93" s="180"/>
      <c r="E93" s="46"/>
      <c r="F93" s="13"/>
      <c r="H93" s="13"/>
      <c r="I93" s="13"/>
      <c r="J93" s="34"/>
      <c r="L93" s="68"/>
    </row>
    <row r="94" spans="1:12">
      <c r="A94" s="44"/>
      <c r="B94" s="44"/>
      <c r="C94" s="81"/>
      <c r="D94" s="80"/>
      <c r="E94" s="83"/>
      <c r="F94" s="13"/>
      <c r="G94" s="13"/>
      <c r="H94" s="13"/>
      <c r="I94" s="13"/>
      <c r="J94" s="34"/>
      <c r="L94" s="68"/>
    </row>
    <row r="95" spans="1:12">
      <c r="A95" s="44"/>
      <c r="B95" s="44"/>
      <c r="C95" s="180"/>
      <c r="D95" s="180"/>
      <c r="E95" s="46"/>
      <c r="F95" s="13"/>
      <c r="H95" s="13"/>
      <c r="I95" s="13"/>
      <c r="J95" s="34"/>
      <c r="L95" s="68"/>
    </row>
    <row r="96" spans="1:12">
      <c r="A96" s="44"/>
      <c r="B96" s="44"/>
      <c r="C96" s="81"/>
      <c r="D96" s="80"/>
      <c r="E96" s="83"/>
      <c r="F96" s="13"/>
      <c r="G96" s="13"/>
      <c r="H96" s="13"/>
      <c r="I96" s="13"/>
      <c r="J96" s="34"/>
      <c r="L96" s="68"/>
    </row>
    <row r="97" spans="1:12">
      <c r="A97" s="44"/>
      <c r="B97" s="44"/>
      <c r="C97" s="180"/>
      <c r="D97" s="180"/>
      <c r="E97" s="46"/>
      <c r="F97" s="13"/>
      <c r="H97" s="13"/>
      <c r="I97" s="13"/>
      <c r="J97" s="34"/>
      <c r="L97" s="68"/>
    </row>
    <row r="98" spans="1:12">
      <c r="A98" s="44"/>
      <c r="B98" s="44"/>
      <c r="C98" s="81"/>
      <c r="D98" s="180"/>
      <c r="E98" s="83"/>
      <c r="F98" s="13"/>
      <c r="G98" s="13"/>
      <c r="H98" s="13"/>
      <c r="I98" s="13"/>
      <c r="J98" s="34"/>
      <c r="L98" s="68"/>
    </row>
    <row r="99" spans="1:12">
      <c r="A99" s="44"/>
      <c r="B99" s="44"/>
      <c r="C99" s="180"/>
      <c r="D99" s="180"/>
      <c r="E99" s="46"/>
      <c r="F99" s="13"/>
      <c r="H99" s="13"/>
      <c r="I99" s="13"/>
      <c r="J99" s="34"/>
      <c r="L99" s="68"/>
    </row>
    <row r="100" spans="1:12">
      <c r="A100" s="44"/>
      <c r="B100" s="44"/>
      <c r="C100" s="82"/>
      <c r="D100" s="180"/>
      <c r="E100" s="83"/>
      <c r="F100" s="13"/>
      <c r="G100" s="13"/>
      <c r="H100" s="13"/>
      <c r="I100" s="13"/>
      <c r="J100" s="34"/>
      <c r="L100" s="68"/>
    </row>
    <row r="101" spans="1:12">
      <c r="A101" s="44"/>
      <c r="B101" s="44"/>
      <c r="C101" s="180"/>
      <c r="D101" s="180"/>
      <c r="E101" s="46"/>
      <c r="F101" s="13"/>
      <c r="H101" s="13"/>
      <c r="I101" s="13"/>
      <c r="J101" s="34"/>
      <c r="L101" s="68"/>
    </row>
    <row r="102" spans="1:12">
      <c r="A102" s="44"/>
      <c r="B102" s="44"/>
      <c r="C102" s="81"/>
      <c r="D102" s="180"/>
      <c r="E102" s="83"/>
      <c r="F102" s="13"/>
      <c r="G102" s="13"/>
      <c r="H102" s="13"/>
      <c r="I102" s="13"/>
      <c r="J102" s="34"/>
      <c r="L102" s="68"/>
    </row>
    <row r="103" spans="1:12">
      <c r="A103" s="44"/>
      <c r="B103" s="44"/>
      <c r="C103" s="180"/>
      <c r="D103" s="180"/>
      <c r="E103" s="46"/>
      <c r="F103" s="13"/>
      <c r="H103" s="13"/>
      <c r="I103" s="13"/>
      <c r="J103" s="34"/>
      <c r="L103" s="68"/>
    </row>
    <row r="104" spans="1:12">
      <c r="A104" s="44"/>
      <c r="B104" s="44"/>
      <c r="C104" s="82"/>
      <c r="D104" s="180"/>
      <c r="E104" s="83"/>
      <c r="F104" s="13"/>
      <c r="G104" s="13"/>
      <c r="H104" s="13"/>
      <c r="I104" s="13"/>
      <c r="J104" s="34"/>
      <c r="L104" s="68"/>
    </row>
    <row r="105" spans="1:12">
      <c r="A105" s="44"/>
      <c r="B105" s="44"/>
      <c r="C105" s="82"/>
      <c r="D105" s="180"/>
      <c r="E105" s="46"/>
      <c r="F105" s="13"/>
      <c r="G105" s="13"/>
      <c r="H105" s="13"/>
      <c r="I105" s="13"/>
      <c r="J105" s="34"/>
      <c r="L105" s="68"/>
    </row>
    <row r="106" spans="1:12">
      <c r="A106" s="44"/>
      <c r="B106" s="44"/>
      <c r="C106" s="82"/>
      <c r="D106" s="180"/>
      <c r="E106" s="83"/>
      <c r="F106" s="13"/>
      <c r="G106" s="13"/>
      <c r="H106" s="13"/>
      <c r="I106" s="13"/>
      <c r="J106" s="34"/>
      <c r="L106" s="68"/>
    </row>
    <row r="107" spans="1:12">
      <c r="A107" s="44"/>
      <c r="B107" s="44"/>
      <c r="C107" s="82"/>
      <c r="D107" s="180"/>
      <c r="E107" s="83"/>
      <c r="F107" s="13"/>
      <c r="G107" s="13"/>
      <c r="H107" s="13"/>
      <c r="I107" s="13"/>
      <c r="J107" s="34"/>
      <c r="L107" s="68"/>
    </row>
    <row r="108" spans="1:12">
      <c r="A108" s="44"/>
      <c r="B108" s="89"/>
      <c r="C108" s="82"/>
      <c r="D108" s="80"/>
      <c r="E108" s="83"/>
      <c r="F108" s="13"/>
      <c r="G108" s="13"/>
      <c r="H108" s="13"/>
      <c r="I108" s="13"/>
      <c r="J108" s="34"/>
      <c r="L108" s="68"/>
    </row>
    <row r="109" spans="1:12">
      <c r="A109" s="44"/>
      <c r="B109" s="44"/>
      <c r="C109" s="180"/>
      <c r="D109" s="180"/>
      <c r="E109" s="46"/>
      <c r="F109" s="13"/>
      <c r="H109" s="13"/>
      <c r="I109" s="13"/>
      <c r="J109" s="34"/>
      <c r="L109" s="68"/>
    </row>
    <row r="110" spans="1:12">
      <c r="A110" s="44"/>
      <c r="B110" s="44"/>
      <c r="C110" s="82"/>
      <c r="D110" s="180"/>
      <c r="E110" s="83"/>
      <c r="F110" s="13"/>
      <c r="G110" s="13"/>
      <c r="H110" s="13"/>
      <c r="I110" s="13"/>
      <c r="J110" s="34"/>
      <c r="L110" s="68"/>
    </row>
    <row r="111" spans="1:12">
      <c r="A111" s="44"/>
      <c r="B111" s="89"/>
      <c r="C111" s="180"/>
      <c r="D111" s="180"/>
      <c r="E111" s="46"/>
      <c r="F111" s="13"/>
      <c r="H111" s="13"/>
      <c r="I111" s="13"/>
      <c r="J111" s="34"/>
      <c r="L111" s="68"/>
    </row>
    <row r="112" spans="1:12">
      <c r="A112" s="44"/>
      <c r="B112" s="89"/>
      <c r="C112" s="80"/>
      <c r="D112" s="180"/>
      <c r="E112" s="83"/>
      <c r="F112" s="13"/>
      <c r="G112" s="13"/>
      <c r="H112" s="13"/>
      <c r="I112" s="13"/>
      <c r="J112" s="34"/>
      <c r="L112" s="68"/>
    </row>
    <row r="113" spans="1:12">
      <c r="A113" s="44"/>
      <c r="B113" s="89"/>
      <c r="C113" s="180"/>
      <c r="D113" s="180"/>
      <c r="E113" s="83"/>
      <c r="F113" s="13"/>
      <c r="G113" s="13"/>
      <c r="H113" s="13"/>
      <c r="I113" s="13"/>
      <c r="J113" s="34"/>
      <c r="L113" s="68"/>
    </row>
    <row r="114" spans="1:12">
      <c r="A114" s="44"/>
      <c r="B114" s="89"/>
      <c r="C114" s="80"/>
      <c r="D114" s="80"/>
      <c r="E114" s="83"/>
      <c r="F114" s="13"/>
      <c r="G114" s="13"/>
      <c r="H114" s="13"/>
      <c r="I114" s="13"/>
      <c r="J114" s="34"/>
      <c r="L114" s="68"/>
    </row>
    <row r="115" spans="1:12">
      <c r="A115" s="44"/>
      <c r="B115" s="89"/>
      <c r="C115" s="80"/>
      <c r="D115" s="80"/>
      <c r="E115" s="83"/>
      <c r="F115" s="13"/>
      <c r="G115" s="13"/>
      <c r="H115" s="13"/>
      <c r="I115" s="13"/>
      <c r="J115" s="34"/>
      <c r="L115" s="68"/>
    </row>
    <row r="116" spans="1:12">
      <c r="A116" s="44"/>
      <c r="B116" s="89"/>
      <c r="C116" s="80"/>
      <c r="D116" s="80"/>
      <c r="E116" s="83"/>
      <c r="F116" s="13"/>
      <c r="G116" s="13"/>
      <c r="H116" s="13"/>
      <c r="I116" s="13"/>
      <c r="J116" s="34"/>
      <c r="L116" s="68"/>
    </row>
    <row r="117" spans="1:12">
      <c r="A117" s="44"/>
      <c r="B117" s="89"/>
      <c r="C117" s="180"/>
      <c r="D117" s="180"/>
      <c r="E117" s="46"/>
      <c r="F117" s="13"/>
      <c r="H117" s="13"/>
      <c r="I117" s="13"/>
      <c r="J117" s="34"/>
      <c r="L117" s="68"/>
    </row>
    <row r="118" spans="1:12">
      <c r="A118" s="44"/>
      <c r="B118" s="89"/>
      <c r="C118" s="81"/>
      <c r="D118" s="180"/>
      <c r="E118" s="83"/>
      <c r="F118" s="13"/>
      <c r="G118" s="13"/>
      <c r="H118" s="13"/>
      <c r="I118" s="13"/>
      <c r="J118" s="34"/>
      <c r="L118" s="68"/>
    </row>
    <row r="119" spans="1:12">
      <c r="A119" s="44"/>
      <c r="B119" s="44"/>
      <c r="C119" s="180"/>
      <c r="D119" s="180"/>
      <c r="E119" s="46"/>
      <c r="F119" s="13"/>
      <c r="H119" s="13"/>
      <c r="I119" s="13"/>
      <c r="J119" s="34"/>
      <c r="L119" s="68"/>
    </row>
    <row r="120" spans="1:12">
      <c r="A120" s="44"/>
      <c r="B120" s="44"/>
      <c r="C120" s="180"/>
      <c r="D120" s="180"/>
      <c r="E120" s="46"/>
      <c r="F120" s="13"/>
      <c r="H120" s="13"/>
      <c r="I120" s="13"/>
      <c r="J120" s="34"/>
      <c r="L120" s="68"/>
    </row>
    <row r="121" spans="1:12">
      <c r="A121" s="44"/>
      <c r="B121" s="44"/>
      <c r="C121" s="45"/>
      <c r="D121" s="180"/>
      <c r="E121" s="46"/>
      <c r="F121" s="13"/>
      <c r="G121" s="47"/>
      <c r="H121" s="47"/>
      <c r="I121" s="47"/>
      <c r="J121" s="34"/>
      <c r="L121" s="68"/>
    </row>
    <row r="122" spans="1:12">
      <c r="A122" s="44"/>
      <c r="B122" s="44"/>
      <c r="C122" s="45"/>
      <c r="D122" s="180"/>
      <c r="E122" s="46"/>
      <c r="F122" s="13"/>
      <c r="G122" s="47"/>
      <c r="H122" s="13"/>
      <c r="I122" s="13"/>
      <c r="J122" s="34"/>
      <c r="L122" s="68"/>
    </row>
    <row r="123" spans="1:12">
      <c r="A123" s="44"/>
      <c r="B123" s="44"/>
      <c r="C123" s="45"/>
      <c r="D123" s="180"/>
      <c r="E123" s="46"/>
      <c r="F123" s="13"/>
      <c r="G123" s="47"/>
      <c r="H123" s="13"/>
      <c r="I123" s="13"/>
      <c r="J123" s="34"/>
      <c r="L123" s="68"/>
    </row>
    <row r="124" spans="1:12">
      <c r="A124" s="44"/>
      <c r="B124" s="44"/>
      <c r="C124" s="180"/>
      <c r="D124" s="180"/>
      <c r="E124" s="46"/>
      <c r="F124" s="13"/>
      <c r="H124" s="13"/>
      <c r="I124" s="13"/>
      <c r="J124" s="34"/>
      <c r="L124" s="68"/>
    </row>
    <row r="125" spans="1:12">
      <c r="A125" s="90"/>
      <c r="B125" s="90"/>
      <c r="C125" s="45"/>
      <c r="D125" s="180"/>
      <c r="E125" s="46"/>
      <c r="F125" s="13"/>
      <c r="H125" s="13"/>
      <c r="I125" s="13"/>
      <c r="J125" s="34"/>
      <c r="L125" s="68"/>
    </row>
    <row r="126" spans="1:12">
      <c r="A126" s="44"/>
      <c r="B126" s="44"/>
      <c r="C126" s="180"/>
      <c r="D126" s="180"/>
      <c r="E126" s="46"/>
      <c r="F126" s="13"/>
      <c r="H126" s="13"/>
      <c r="I126" s="13"/>
      <c r="J126" s="34"/>
      <c r="L126" s="68"/>
    </row>
    <row r="127" spans="1:12">
      <c r="A127" s="44"/>
      <c r="B127" s="89"/>
      <c r="C127" s="82"/>
      <c r="D127" s="180"/>
      <c r="E127" s="83"/>
      <c r="F127" s="13"/>
      <c r="G127" s="13"/>
      <c r="H127" s="13"/>
      <c r="I127" s="13"/>
      <c r="J127" s="34"/>
      <c r="L127" s="68"/>
    </row>
    <row r="128" spans="1:12">
      <c r="A128" s="44"/>
      <c r="B128" s="44"/>
      <c r="C128" s="82"/>
      <c r="D128" s="180"/>
      <c r="E128" s="46"/>
      <c r="F128" s="13"/>
      <c r="G128" s="13"/>
      <c r="H128" s="13"/>
      <c r="I128" s="13"/>
      <c r="J128" s="34"/>
      <c r="L128" s="68"/>
    </row>
    <row r="129" spans="1:12">
      <c r="A129" s="44"/>
      <c r="B129" s="89"/>
      <c r="C129" s="96"/>
      <c r="D129" s="180"/>
      <c r="E129" s="83"/>
      <c r="F129" s="13"/>
      <c r="G129" s="13"/>
      <c r="H129" s="13"/>
      <c r="I129" s="13"/>
      <c r="J129" s="34"/>
      <c r="L129" s="68"/>
    </row>
    <row r="130" spans="1:12">
      <c r="A130" s="44"/>
      <c r="B130" s="44"/>
      <c r="C130" s="82"/>
      <c r="D130" s="180"/>
      <c r="E130" s="46"/>
      <c r="F130" s="13"/>
      <c r="G130" s="13"/>
      <c r="H130" s="13"/>
      <c r="I130" s="13"/>
      <c r="J130" s="34"/>
      <c r="L130" s="68"/>
    </row>
    <row r="131" spans="1:12">
      <c r="A131" s="44"/>
      <c r="B131" s="89"/>
      <c r="C131" s="82"/>
      <c r="D131" s="180"/>
      <c r="E131" s="83"/>
      <c r="F131" s="13"/>
      <c r="G131" s="13"/>
      <c r="H131" s="13"/>
      <c r="I131" s="13"/>
      <c r="J131" s="34"/>
      <c r="L131" s="68"/>
    </row>
    <row r="132" spans="1:12">
      <c r="A132" s="44"/>
      <c r="B132" s="44"/>
      <c r="C132" s="180"/>
      <c r="D132" s="180"/>
      <c r="E132" s="46"/>
      <c r="F132" s="13"/>
      <c r="H132" s="13"/>
      <c r="I132" s="13"/>
      <c r="J132" s="34"/>
      <c r="L132" s="68"/>
    </row>
    <row r="133" spans="1:12">
      <c r="A133" s="44"/>
      <c r="B133" s="89"/>
      <c r="C133" s="82"/>
      <c r="D133" s="80"/>
      <c r="E133" s="83"/>
      <c r="F133" s="13"/>
      <c r="G133" s="13"/>
      <c r="H133" s="13"/>
      <c r="I133" s="13"/>
      <c r="J133" s="34"/>
      <c r="L133" s="68"/>
    </row>
    <row r="134" spans="1:12">
      <c r="A134" s="44"/>
      <c r="B134" s="44"/>
      <c r="C134" s="82"/>
      <c r="D134" s="180"/>
      <c r="E134" s="83"/>
      <c r="F134" s="13"/>
      <c r="G134" s="13"/>
      <c r="H134" s="13"/>
      <c r="I134" s="13"/>
      <c r="J134" s="34"/>
      <c r="L134" s="68"/>
    </row>
    <row r="135" spans="1:12">
      <c r="A135" s="44"/>
      <c r="B135" s="89"/>
      <c r="C135" s="82"/>
      <c r="D135" s="80"/>
      <c r="E135" s="83"/>
      <c r="F135" s="13"/>
      <c r="G135" s="13"/>
      <c r="H135" s="13"/>
      <c r="I135" s="13"/>
      <c r="J135" s="34"/>
      <c r="L135" s="68"/>
    </row>
    <row r="136" spans="1:12">
      <c r="A136" s="44"/>
      <c r="B136" s="89"/>
      <c r="C136" s="82"/>
      <c r="D136" s="80"/>
      <c r="E136" s="83"/>
      <c r="F136" s="13"/>
      <c r="G136" s="13"/>
      <c r="H136" s="13"/>
      <c r="I136" s="13"/>
      <c r="J136" s="34"/>
      <c r="L136" s="68"/>
    </row>
    <row r="137" spans="1:12">
      <c r="A137" s="44"/>
      <c r="B137" s="89"/>
      <c r="C137" s="82"/>
      <c r="D137" s="80"/>
      <c r="E137" s="83"/>
      <c r="F137" s="13"/>
      <c r="G137" s="13"/>
      <c r="H137" s="13"/>
      <c r="I137" s="13"/>
      <c r="J137" s="34"/>
      <c r="L137" s="68"/>
    </row>
    <row r="138" spans="1:12">
      <c r="A138" s="44"/>
      <c r="B138" s="44"/>
      <c r="C138" s="82"/>
      <c r="D138" s="180"/>
      <c r="E138" s="46"/>
      <c r="F138" s="13"/>
      <c r="G138" s="13"/>
      <c r="H138" s="13"/>
      <c r="I138" s="13"/>
      <c r="J138" s="34"/>
      <c r="L138" s="68"/>
    </row>
    <row r="139" spans="1:12">
      <c r="A139" s="44"/>
      <c r="B139" s="44"/>
      <c r="C139" s="82"/>
      <c r="D139" s="180"/>
      <c r="E139" s="83"/>
      <c r="F139" s="13"/>
      <c r="G139" s="13"/>
      <c r="H139" s="13"/>
      <c r="I139" s="13"/>
      <c r="J139" s="34"/>
      <c r="L139" s="68"/>
    </row>
    <row r="140" spans="1:12">
      <c r="A140" s="44"/>
      <c r="B140" s="44"/>
      <c r="C140" s="82"/>
      <c r="D140" s="180"/>
      <c r="E140" s="83"/>
      <c r="F140" s="13"/>
      <c r="G140" s="13"/>
      <c r="H140" s="13"/>
      <c r="I140" s="13"/>
      <c r="J140" s="34"/>
      <c r="L140" s="68"/>
    </row>
    <row r="141" spans="1:12">
      <c r="A141" s="44"/>
      <c r="B141" s="44"/>
      <c r="C141" s="82"/>
      <c r="D141" s="80"/>
      <c r="E141" s="83"/>
      <c r="F141" s="13"/>
      <c r="G141" s="13"/>
      <c r="H141" s="13"/>
      <c r="I141" s="13"/>
      <c r="J141" s="34"/>
      <c r="L141" s="68"/>
    </row>
    <row r="142" spans="1:12">
      <c r="A142" s="44"/>
      <c r="B142" s="44"/>
      <c r="C142" s="82"/>
      <c r="D142" s="80"/>
      <c r="E142" s="83"/>
      <c r="F142" s="13"/>
      <c r="G142" s="13"/>
      <c r="H142" s="13"/>
      <c r="I142" s="13"/>
      <c r="J142" s="34"/>
      <c r="L142" s="68"/>
    </row>
    <row r="143" spans="1:12">
      <c r="A143" s="44"/>
      <c r="B143" s="44"/>
      <c r="C143" s="82"/>
      <c r="D143" s="80"/>
      <c r="E143" s="83"/>
      <c r="F143" s="13"/>
      <c r="G143" s="13"/>
      <c r="H143" s="13"/>
      <c r="I143" s="13"/>
      <c r="J143" s="34"/>
      <c r="L143" s="68"/>
    </row>
    <row r="144" spans="1:12">
      <c r="A144" s="44"/>
      <c r="B144" s="44"/>
      <c r="C144" s="82"/>
      <c r="D144" s="80"/>
      <c r="E144" s="83"/>
      <c r="F144" s="13"/>
      <c r="G144" s="13"/>
      <c r="H144" s="13"/>
      <c r="I144" s="13"/>
      <c r="J144" s="34"/>
      <c r="L144" s="68"/>
    </row>
    <row r="145" spans="1:12">
      <c r="A145" s="44"/>
      <c r="B145" s="89"/>
      <c r="C145" s="91"/>
      <c r="D145" s="80"/>
      <c r="E145" s="83"/>
      <c r="F145" s="13"/>
      <c r="G145" s="13"/>
      <c r="H145" s="13"/>
      <c r="I145" s="13"/>
      <c r="J145" s="34"/>
      <c r="L145" s="68"/>
    </row>
    <row r="146" spans="1:12">
      <c r="A146" s="44"/>
      <c r="B146" s="44"/>
      <c r="C146" s="82"/>
      <c r="D146" s="80"/>
      <c r="E146" s="83"/>
      <c r="F146" s="13"/>
      <c r="G146" s="13"/>
      <c r="H146" s="13"/>
      <c r="I146" s="13"/>
      <c r="J146" s="34"/>
      <c r="L146" s="68"/>
    </row>
    <row r="147" spans="1:12">
      <c r="A147" s="44"/>
      <c r="B147" s="89"/>
      <c r="C147" s="82"/>
      <c r="D147" s="80"/>
      <c r="E147" s="83"/>
      <c r="F147" s="13"/>
      <c r="G147" s="13"/>
      <c r="H147" s="13"/>
      <c r="I147" s="13"/>
      <c r="J147" s="34"/>
      <c r="L147" s="68"/>
    </row>
    <row r="148" spans="1:12">
      <c r="A148" s="44"/>
      <c r="B148" s="44"/>
      <c r="C148" s="82"/>
      <c r="D148" s="80"/>
      <c r="E148" s="83"/>
      <c r="F148" s="13"/>
      <c r="G148" s="13"/>
      <c r="H148" s="13"/>
      <c r="I148" s="13"/>
      <c r="J148" s="34"/>
      <c r="L148" s="68"/>
    </row>
    <row r="149" spans="1:12">
      <c r="A149" s="97"/>
      <c r="B149" s="98"/>
      <c r="C149" s="99"/>
      <c r="D149" s="80"/>
      <c r="E149" s="83"/>
      <c r="F149" s="13"/>
      <c r="G149" s="13"/>
      <c r="H149" s="13"/>
      <c r="I149" s="13"/>
      <c r="J149" s="34"/>
      <c r="L149" s="68"/>
    </row>
    <row r="150" spans="1:12">
      <c r="A150" s="432"/>
      <c r="B150" s="432"/>
      <c r="C150" s="432"/>
      <c r="D150" s="80"/>
      <c r="E150" s="83"/>
      <c r="F150" s="13"/>
      <c r="G150" s="13"/>
      <c r="H150" s="13"/>
      <c r="I150" s="13"/>
      <c r="J150" s="34"/>
      <c r="L150" s="68"/>
    </row>
    <row r="151" spans="1:12">
      <c r="A151" s="432"/>
      <c r="B151" s="432"/>
      <c r="C151" s="432"/>
      <c r="D151" s="80"/>
      <c r="E151" s="83"/>
      <c r="F151" s="13"/>
      <c r="G151" s="13"/>
      <c r="H151" s="13"/>
      <c r="I151" s="13"/>
      <c r="J151" s="34"/>
      <c r="L151" s="68"/>
    </row>
    <row r="152" spans="1:12">
      <c r="A152" s="178"/>
      <c r="B152" s="178"/>
      <c r="C152" s="178"/>
      <c r="D152" s="80"/>
      <c r="E152" s="83"/>
      <c r="F152" s="13"/>
      <c r="G152" s="13"/>
      <c r="H152" s="13"/>
      <c r="I152" s="13"/>
      <c r="J152" s="34"/>
      <c r="L152" s="68"/>
    </row>
    <row r="153" spans="1:12" ht="69" customHeight="1">
      <c r="A153" s="178"/>
      <c r="B153" s="436"/>
      <c r="C153" s="436"/>
      <c r="D153" s="80"/>
      <c r="E153" s="83"/>
      <c r="F153" s="13"/>
      <c r="G153" s="13"/>
      <c r="H153" s="13"/>
      <c r="I153" s="13"/>
      <c r="J153" s="34"/>
      <c r="L153" s="68"/>
    </row>
    <row r="154" spans="1:12">
      <c r="A154" s="97"/>
      <c r="B154" s="98"/>
      <c r="C154" s="99"/>
      <c r="D154" s="80"/>
      <c r="E154" s="83"/>
      <c r="F154" s="13"/>
      <c r="G154" s="13"/>
      <c r="H154" s="13"/>
      <c r="I154" s="13"/>
      <c r="J154" s="34"/>
      <c r="L154" s="68"/>
    </row>
    <row r="155" spans="1:12">
      <c r="A155" s="97"/>
      <c r="B155" s="100"/>
      <c r="C155" s="99"/>
      <c r="D155" s="80"/>
      <c r="E155" s="83"/>
      <c r="F155" s="13"/>
      <c r="G155" s="13"/>
      <c r="H155" s="13"/>
      <c r="I155" s="13"/>
      <c r="J155" s="34"/>
      <c r="L155" s="68"/>
    </row>
    <row r="156" spans="1:12">
      <c r="A156" s="97"/>
      <c r="B156" s="100"/>
      <c r="C156" s="101"/>
      <c r="D156" s="80"/>
      <c r="E156" s="83"/>
      <c r="F156" s="13"/>
      <c r="G156" s="13"/>
      <c r="H156" s="13"/>
      <c r="I156" s="13"/>
      <c r="J156" s="34"/>
      <c r="L156" s="68"/>
    </row>
    <row r="157" spans="1:12">
      <c r="A157" s="97"/>
      <c r="B157" s="100"/>
      <c r="C157" s="99"/>
      <c r="D157" s="80"/>
      <c r="E157" s="83"/>
      <c r="F157" s="13"/>
      <c r="G157" s="13"/>
      <c r="H157" s="13"/>
      <c r="I157" s="13"/>
      <c r="J157" s="34"/>
      <c r="L157" s="68"/>
    </row>
    <row r="158" spans="1:12">
      <c r="A158" s="97"/>
      <c r="B158" s="100"/>
      <c r="C158" s="101"/>
      <c r="D158" s="80"/>
      <c r="E158" s="83"/>
      <c r="F158" s="13"/>
      <c r="G158" s="13"/>
      <c r="H158" s="13"/>
      <c r="I158" s="13"/>
      <c r="J158" s="34"/>
      <c r="L158" s="68"/>
    </row>
    <row r="159" spans="1:12">
      <c r="A159" s="97"/>
      <c r="B159" s="100"/>
      <c r="C159" s="99"/>
      <c r="D159" s="80"/>
      <c r="E159" s="83"/>
      <c r="F159" s="13"/>
      <c r="G159" s="13"/>
      <c r="H159" s="13"/>
      <c r="I159" s="13"/>
      <c r="J159" s="34"/>
      <c r="L159" s="68"/>
    </row>
    <row r="160" spans="1:12">
      <c r="A160" s="97"/>
      <c r="B160" s="100"/>
      <c r="C160" s="101"/>
      <c r="D160" s="80"/>
      <c r="E160" s="83"/>
      <c r="F160" s="13"/>
      <c r="G160" s="13"/>
      <c r="H160" s="13"/>
      <c r="I160" s="13"/>
      <c r="J160" s="34"/>
      <c r="L160" s="68"/>
    </row>
    <row r="161" spans="1:12">
      <c r="A161" s="97"/>
      <c r="B161" s="100"/>
      <c r="C161" s="99"/>
      <c r="D161" s="80"/>
      <c r="E161" s="83"/>
      <c r="F161" s="13"/>
      <c r="G161" s="13"/>
      <c r="H161" s="13"/>
      <c r="I161" s="13"/>
      <c r="J161" s="34"/>
      <c r="L161" s="68"/>
    </row>
    <row r="162" spans="1:12">
      <c r="A162" s="97"/>
      <c r="B162" s="100"/>
      <c r="C162" s="101"/>
      <c r="D162" s="80"/>
      <c r="E162" s="83"/>
      <c r="F162" s="13"/>
      <c r="G162" s="13"/>
      <c r="H162" s="13"/>
      <c r="I162" s="13"/>
      <c r="J162" s="34"/>
      <c r="L162" s="68"/>
    </row>
    <row r="163" spans="1:12">
      <c r="A163" s="97"/>
      <c r="B163" s="100"/>
      <c r="C163" s="99"/>
      <c r="D163" s="80"/>
      <c r="E163" s="83"/>
      <c r="F163" s="13"/>
      <c r="G163" s="13"/>
      <c r="H163" s="13"/>
      <c r="I163" s="13"/>
      <c r="J163" s="34"/>
      <c r="L163" s="68"/>
    </row>
    <row r="164" spans="1:12">
      <c r="A164" s="97"/>
      <c r="B164" s="178"/>
      <c r="C164" s="101"/>
      <c r="D164" s="80"/>
      <c r="E164" s="83"/>
      <c r="F164" s="13"/>
      <c r="G164" s="13"/>
      <c r="H164" s="13"/>
      <c r="I164" s="13"/>
      <c r="J164" s="34"/>
      <c r="L164" s="68"/>
    </row>
    <row r="165" spans="1:12">
      <c r="A165" s="432"/>
      <c r="B165" s="432"/>
      <c r="C165" s="432"/>
      <c r="D165" s="80"/>
      <c r="E165" s="83"/>
      <c r="F165" s="13"/>
      <c r="G165" s="13"/>
      <c r="H165" s="13"/>
      <c r="I165" s="13"/>
      <c r="J165" s="34"/>
      <c r="L165" s="68"/>
    </row>
    <row r="166" spans="1:12">
      <c r="A166" s="89"/>
      <c r="B166" s="89"/>
      <c r="C166" s="91"/>
      <c r="D166" s="80"/>
      <c r="E166" s="83"/>
      <c r="F166" s="13"/>
      <c r="G166" s="13"/>
      <c r="H166" s="13"/>
      <c r="I166" s="13"/>
      <c r="J166" s="34"/>
      <c r="L166" s="68"/>
    </row>
    <row r="167" spans="1:12">
      <c r="A167" s="44"/>
      <c r="B167" s="89"/>
      <c r="C167" s="91"/>
      <c r="D167" s="80"/>
      <c r="E167" s="83"/>
      <c r="F167" s="13"/>
      <c r="G167" s="13"/>
      <c r="H167" s="13"/>
      <c r="I167" s="13"/>
      <c r="J167" s="34"/>
      <c r="L167" s="68"/>
    </row>
    <row r="168" spans="1:12">
      <c r="A168" s="44"/>
      <c r="B168" s="89"/>
      <c r="C168" s="82"/>
      <c r="D168" s="80"/>
      <c r="E168" s="83"/>
      <c r="F168" s="13"/>
      <c r="G168" s="13"/>
      <c r="H168" s="13"/>
      <c r="I168" s="13"/>
      <c r="J168" s="34"/>
      <c r="L168" s="68"/>
    </row>
    <row r="169" spans="1:12">
      <c r="A169" s="44"/>
      <c r="B169" s="89"/>
      <c r="C169" s="81"/>
      <c r="D169" s="80"/>
      <c r="E169" s="83"/>
      <c r="F169" s="13"/>
      <c r="G169" s="13"/>
      <c r="H169" s="13"/>
      <c r="I169" s="13"/>
      <c r="J169" s="34"/>
      <c r="L169" s="68"/>
    </row>
    <row r="170" spans="1:12">
      <c r="A170" s="44"/>
      <c r="B170" s="44"/>
      <c r="C170" s="82"/>
      <c r="D170" s="180"/>
      <c r="E170" s="46"/>
      <c r="F170" s="13"/>
      <c r="G170" s="13"/>
      <c r="H170" s="13"/>
      <c r="I170" s="13"/>
      <c r="J170" s="34"/>
      <c r="L170" s="68"/>
    </row>
    <row r="171" spans="1:12" ht="39.75" customHeight="1">
      <c r="A171" s="44"/>
      <c r="B171" s="44"/>
      <c r="C171" s="179"/>
      <c r="D171" s="179"/>
      <c r="E171" s="46"/>
      <c r="F171" s="13"/>
      <c r="G171" s="47"/>
      <c r="H171" s="47"/>
      <c r="I171" s="47"/>
      <c r="J171" s="34"/>
      <c r="L171" s="68"/>
    </row>
    <row r="172" spans="1:12" ht="12" customHeight="1">
      <c r="A172" s="44"/>
      <c r="B172" s="44"/>
      <c r="C172" s="179"/>
      <c r="D172" s="179"/>
      <c r="E172" s="46"/>
      <c r="F172" s="13"/>
      <c r="G172" s="47"/>
      <c r="H172" s="13"/>
      <c r="I172" s="13"/>
      <c r="J172" s="34"/>
      <c r="L172" s="68"/>
    </row>
    <row r="173" spans="1:12" ht="12" customHeight="1">
      <c r="A173" s="44"/>
      <c r="B173" s="44"/>
      <c r="C173" s="179"/>
      <c r="D173" s="179"/>
      <c r="E173" s="46"/>
      <c r="F173" s="13"/>
      <c r="G173" s="47"/>
      <c r="H173" s="13"/>
      <c r="I173" s="13"/>
      <c r="J173" s="34"/>
      <c r="L173" s="68"/>
    </row>
    <row r="174" spans="1:12">
      <c r="A174" s="44"/>
      <c r="B174" s="44"/>
      <c r="C174" s="180"/>
      <c r="D174" s="180"/>
      <c r="E174" s="46"/>
      <c r="F174" s="13"/>
      <c r="H174" s="13"/>
      <c r="I174" s="13"/>
      <c r="J174" s="34"/>
      <c r="L174" s="68"/>
    </row>
    <row r="175" spans="1:12">
      <c r="A175" s="90"/>
      <c r="B175" s="90"/>
      <c r="C175" s="45"/>
      <c r="D175" s="180"/>
      <c r="E175" s="46"/>
      <c r="F175" s="13"/>
      <c r="H175" s="13"/>
      <c r="I175" s="13"/>
      <c r="J175" s="34"/>
      <c r="L175" s="68"/>
    </row>
    <row r="176" spans="1:12">
      <c r="A176" s="90"/>
      <c r="B176" s="90"/>
      <c r="C176" s="45"/>
      <c r="D176" s="180"/>
      <c r="E176" s="46"/>
      <c r="F176" s="13"/>
      <c r="H176" s="13"/>
      <c r="I176" s="13"/>
      <c r="J176" s="34"/>
      <c r="L176" s="68"/>
    </row>
    <row r="177" spans="1:12">
      <c r="A177" s="90"/>
      <c r="B177" s="435"/>
      <c r="C177" s="435"/>
      <c r="D177" s="435"/>
      <c r="E177" s="435"/>
      <c r="F177" s="13"/>
      <c r="H177" s="13"/>
      <c r="I177" s="13"/>
      <c r="J177" s="34"/>
      <c r="L177" s="68"/>
    </row>
    <row r="178" spans="1:12">
      <c r="A178" s="90"/>
      <c r="B178" s="435"/>
      <c r="C178" s="435"/>
      <c r="D178" s="435"/>
      <c r="E178" s="435"/>
      <c r="F178" s="13"/>
      <c r="H178" s="13"/>
      <c r="I178" s="13"/>
      <c r="J178" s="34"/>
      <c r="L178" s="68"/>
    </row>
    <row r="179" spans="1:12" ht="24.75" customHeight="1">
      <c r="A179" s="90"/>
      <c r="B179" s="435"/>
      <c r="C179" s="435"/>
      <c r="D179" s="435"/>
      <c r="E179" s="435"/>
      <c r="F179" s="13"/>
      <c r="H179" s="13"/>
      <c r="I179" s="13"/>
      <c r="J179" s="34"/>
      <c r="L179" s="68"/>
    </row>
    <row r="180" spans="1:12">
      <c r="A180" s="90"/>
      <c r="B180" s="90"/>
      <c r="C180" s="45"/>
      <c r="D180" s="180"/>
      <c r="E180" s="46"/>
      <c r="F180" s="13"/>
      <c r="H180" s="13"/>
      <c r="I180" s="13"/>
      <c r="J180" s="34"/>
      <c r="L180" s="68"/>
    </row>
    <row r="181" spans="1:12">
      <c r="A181" s="44"/>
      <c r="B181" s="44"/>
      <c r="C181" s="82"/>
      <c r="D181" s="80"/>
      <c r="E181" s="83"/>
      <c r="F181" s="13"/>
      <c r="G181" s="13"/>
      <c r="H181" s="13"/>
      <c r="I181" s="13"/>
      <c r="J181" s="34"/>
      <c r="L181" s="68"/>
    </row>
    <row r="182" spans="1:12">
      <c r="A182" s="44"/>
      <c r="B182" s="44"/>
      <c r="C182" s="180"/>
      <c r="D182" s="180"/>
      <c r="E182" s="46"/>
      <c r="F182" s="13"/>
      <c r="H182" s="13"/>
      <c r="I182" s="13"/>
      <c r="J182" s="34"/>
      <c r="L182" s="68"/>
    </row>
    <row r="183" spans="1:12" ht="50.25" customHeight="1">
      <c r="A183" s="44"/>
      <c r="B183" s="44"/>
      <c r="C183" s="82"/>
      <c r="D183" s="180"/>
      <c r="E183" s="83"/>
      <c r="F183" s="13"/>
      <c r="G183" s="13"/>
      <c r="H183" s="13"/>
      <c r="I183" s="13"/>
      <c r="J183" s="34"/>
      <c r="L183" s="68"/>
    </row>
    <row r="184" spans="1:12">
      <c r="A184" s="44"/>
      <c r="B184" s="44"/>
      <c r="C184" s="82"/>
      <c r="D184" s="180"/>
      <c r="E184" s="83"/>
      <c r="F184" s="13"/>
      <c r="G184" s="13"/>
      <c r="H184" s="13"/>
      <c r="I184" s="13"/>
      <c r="J184" s="34"/>
      <c r="L184" s="68"/>
    </row>
    <row r="185" spans="1:12">
      <c r="A185" s="44"/>
      <c r="B185" s="44"/>
      <c r="C185" s="82"/>
      <c r="D185" s="80"/>
      <c r="E185" s="83"/>
      <c r="F185" s="13"/>
      <c r="G185" s="13"/>
      <c r="H185" s="13"/>
      <c r="I185" s="13"/>
      <c r="J185" s="34"/>
      <c r="L185" s="68"/>
    </row>
    <row r="186" spans="1:12">
      <c r="A186" s="44"/>
      <c r="B186" s="44"/>
      <c r="C186" s="82"/>
      <c r="D186" s="180"/>
      <c r="E186" s="83"/>
      <c r="F186" s="13"/>
      <c r="G186" s="13"/>
      <c r="H186" s="13"/>
      <c r="I186" s="13"/>
      <c r="J186" s="34"/>
      <c r="L186" s="68"/>
    </row>
    <row r="187" spans="1:12">
      <c r="A187" s="44"/>
      <c r="B187" s="44"/>
      <c r="C187" s="82"/>
      <c r="D187" s="80"/>
      <c r="E187" s="83"/>
      <c r="F187" s="13"/>
      <c r="G187" s="13"/>
      <c r="H187" s="13"/>
      <c r="I187" s="13"/>
      <c r="J187" s="34"/>
      <c r="L187" s="68"/>
    </row>
    <row r="188" spans="1:12">
      <c r="A188" s="44"/>
      <c r="B188" s="44"/>
      <c r="C188" s="82"/>
      <c r="D188" s="80"/>
      <c r="E188" s="83"/>
      <c r="F188" s="13"/>
      <c r="G188" s="13"/>
      <c r="H188" s="13"/>
      <c r="I188" s="13"/>
      <c r="J188" s="34"/>
      <c r="L188" s="68"/>
    </row>
    <row r="189" spans="1:12">
      <c r="A189" s="44"/>
      <c r="B189" s="44"/>
      <c r="C189" s="82"/>
      <c r="D189" s="80"/>
      <c r="E189" s="83"/>
      <c r="F189" s="13"/>
      <c r="G189" s="13"/>
      <c r="H189" s="13"/>
      <c r="I189" s="13"/>
      <c r="J189" s="34"/>
      <c r="L189" s="68"/>
    </row>
    <row r="190" spans="1:12">
      <c r="A190" s="44"/>
      <c r="B190" s="44"/>
      <c r="C190" s="82"/>
      <c r="D190" s="80"/>
      <c r="E190" s="83"/>
      <c r="F190" s="13"/>
      <c r="G190" s="13"/>
      <c r="H190" s="13"/>
      <c r="I190" s="13"/>
      <c r="J190" s="34"/>
      <c r="L190" s="68"/>
    </row>
    <row r="191" spans="1:12">
      <c r="A191" s="44"/>
      <c r="B191" s="44"/>
      <c r="C191" s="82"/>
      <c r="D191" s="80"/>
      <c r="E191" s="83"/>
      <c r="F191" s="13"/>
      <c r="G191" s="13"/>
      <c r="H191" s="13"/>
      <c r="I191" s="13"/>
      <c r="J191" s="34"/>
      <c r="L191" s="68"/>
    </row>
    <row r="192" spans="1:12">
      <c r="A192" s="44"/>
      <c r="B192" s="44"/>
      <c r="C192" s="82"/>
      <c r="D192" s="80"/>
      <c r="E192" s="83"/>
      <c r="F192" s="13"/>
      <c r="G192" s="13"/>
      <c r="H192" s="13"/>
      <c r="I192" s="13"/>
      <c r="J192" s="34"/>
      <c r="L192" s="68"/>
    </row>
    <row r="193" spans="1:12">
      <c r="A193" s="44"/>
      <c r="B193" s="44"/>
      <c r="C193" s="82"/>
      <c r="D193" s="80"/>
      <c r="E193" s="83"/>
      <c r="F193" s="13"/>
      <c r="G193" s="13"/>
      <c r="H193" s="13"/>
      <c r="I193" s="13"/>
      <c r="J193" s="34"/>
      <c r="L193" s="68"/>
    </row>
    <row r="194" spans="1:12">
      <c r="A194" s="44"/>
      <c r="B194" s="44"/>
      <c r="C194" s="82"/>
      <c r="D194" s="80"/>
      <c r="E194" s="83"/>
      <c r="F194" s="13"/>
      <c r="G194" s="13"/>
      <c r="H194" s="13"/>
      <c r="I194" s="13"/>
      <c r="J194" s="34"/>
      <c r="L194" s="68"/>
    </row>
    <row r="195" spans="1:12">
      <c r="A195" s="44"/>
      <c r="B195" s="44"/>
      <c r="C195" s="82"/>
      <c r="D195" s="80"/>
      <c r="E195" s="83"/>
      <c r="F195" s="13"/>
      <c r="G195" s="13"/>
      <c r="H195" s="13"/>
      <c r="I195" s="13"/>
      <c r="J195" s="34"/>
      <c r="L195" s="68"/>
    </row>
    <row r="196" spans="1:12">
      <c r="A196" s="44"/>
      <c r="B196" s="44"/>
      <c r="C196" s="82"/>
      <c r="D196" s="80"/>
      <c r="E196" s="83"/>
      <c r="F196" s="13"/>
      <c r="G196" s="13"/>
      <c r="H196" s="13"/>
      <c r="I196" s="13"/>
      <c r="J196" s="34"/>
      <c r="L196" s="68"/>
    </row>
    <row r="197" spans="1:12">
      <c r="A197" s="44"/>
      <c r="B197" s="44"/>
      <c r="C197" s="91"/>
      <c r="D197" s="80"/>
      <c r="E197" s="83"/>
      <c r="F197" s="13"/>
      <c r="G197" s="13"/>
      <c r="H197" s="13"/>
      <c r="I197" s="13"/>
      <c r="J197" s="34"/>
      <c r="L197" s="68"/>
    </row>
    <row r="198" spans="1:12">
      <c r="A198" s="44"/>
      <c r="B198" s="44"/>
      <c r="C198" s="82"/>
      <c r="D198" s="80"/>
      <c r="E198" s="83"/>
      <c r="F198" s="13"/>
      <c r="G198" s="13"/>
      <c r="H198" s="13"/>
      <c r="I198" s="13"/>
      <c r="J198" s="34"/>
      <c r="L198" s="68"/>
    </row>
    <row r="199" spans="1:12">
      <c r="A199" s="44"/>
      <c r="B199" s="44"/>
      <c r="C199" s="91"/>
      <c r="D199" s="80"/>
      <c r="E199" s="83"/>
      <c r="F199" s="13"/>
      <c r="G199" s="13"/>
      <c r="H199" s="13"/>
      <c r="I199" s="13"/>
      <c r="J199" s="34"/>
      <c r="L199" s="68"/>
    </row>
    <row r="200" spans="1:12">
      <c r="A200" s="44"/>
      <c r="B200" s="44"/>
      <c r="C200" s="82"/>
      <c r="D200" s="80"/>
      <c r="E200" s="83"/>
      <c r="F200" s="13"/>
      <c r="G200" s="13"/>
      <c r="H200" s="13"/>
      <c r="I200" s="13"/>
      <c r="J200" s="34"/>
      <c r="L200" s="68"/>
    </row>
    <row r="201" spans="1:12">
      <c r="A201" s="44"/>
      <c r="B201" s="44"/>
      <c r="C201" s="91"/>
      <c r="D201" s="80"/>
      <c r="E201" s="83"/>
      <c r="F201" s="13"/>
      <c r="G201" s="13"/>
      <c r="H201" s="13"/>
      <c r="I201" s="13"/>
      <c r="J201" s="34"/>
      <c r="L201" s="68"/>
    </row>
    <row r="202" spans="1:12">
      <c r="A202" s="44"/>
      <c r="B202" s="44"/>
      <c r="C202" s="102"/>
      <c r="D202" s="80"/>
      <c r="E202" s="83"/>
      <c r="F202" s="13"/>
      <c r="G202" s="13"/>
      <c r="H202" s="13"/>
      <c r="I202" s="13"/>
      <c r="J202" s="34"/>
      <c r="L202" s="68"/>
    </row>
    <row r="203" spans="1:12">
      <c r="A203" s="44"/>
      <c r="B203" s="44"/>
      <c r="C203" s="91"/>
      <c r="D203" s="80"/>
      <c r="E203" s="83"/>
      <c r="F203" s="13"/>
      <c r="G203" s="13"/>
      <c r="H203" s="13"/>
      <c r="I203" s="13"/>
      <c r="J203" s="34"/>
      <c r="L203" s="68"/>
    </row>
    <row r="204" spans="1:12">
      <c r="A204" s="44"/>
      <c r="B204" s="44"/>
      <c r="C204" s="91"/>
      <c r="D204" s="80"/>
      <c r="E204" s="83"/>
      <c r="F204" s="13"/>
      <c r="G204" s="13"/>
      <c r="H204" s="13"/>
      <c r="I204" s="13"/>
      <c r="J204" s="34"/>
      <c r="L204" s="68"/>
    </row>
    <row r="205" spans="1:12">
      <c r="A205" s="44"/>
      <c r="B205" s="44"/>
      <c r="C205" s="81"/>
      <c r="D205" s="80"/>
      <c r="E205" s="83"/>
      <c r="F205" s="13"/>
      <c r="G205" s="13"/>
      <c r="H205" s="13"/>
      <c r="I205" s="13"/>
      <c r="J205" s="34"/>
      <c r="L205" s="68"/>
    </row>
    <row r="206" spans="1:12">
      <c r="A206" s="44"/>
      <c r="B206" s="44"/>
      <c r="C206" s="91"/>
      <c r="D206" s="80"/>
      <c r="E206" s="83"/>
      <c r="F206" s="13"/>
      <c r="G206" s="13"/>
      <c r="H206" s="13"/>
      <c r="I206" s="13"/>
      <c r="J206" s="34"/>
      <c r="L206" s="68"/>
    </row>
    <row r="207" spans="1:12" ht="93.75" customHeight="1">
      <c r="A207" s="44"/>
      <c r="B207" s="89"/>
      <c r="C207" s="82"/>
      <c r="D207" s="80"/>
      <c r="E207" s="83"/>
      <c r="F207" s="13"/>
      <c r="G207" s="13"/>
      <c r="H207" s="13"/>
      <c r="I207" s="13"/>
      <c r="J207" s="34"/>
      <c r="L207" s="68"/>
    </row>
    <row r="208" spans="1:12">
      <c r="A208" s="44"/>
      <c r="B208" s="89"/>
      <c r="C208" s="180"/>
      <c r="D208" s="180"/>
      <c r="E208" s="46"/>
      <c r="F208" s="13"/>
      <c r="H208" s="13"/>
      <c r="I208" s="13"/>
      <c r="J208" s="34"/>
      <c r="L208" s="68"/>
    </row>
    <row r="209" spans="1:12">
      <c r="A209" s="44"/>
      <c r="B209" s="89"/>
      <c r="C209" s="82"/>
      <c r="D209" s="80"/>
      <c r="E209" s="83"/>
      <c r="F209" s="13"/>
      <c r="G209" s="13"/>
      <c r="H209" s="13"/>
      <c r="I209" s="13"/>
      <c r="J209" s="34"/>
      <c r="L209" s="68"/>
    </row>
    <row r="210" spans="1:12">
      <c r="A210" s="44"/>
      <c r="B210" s="89"/>
      <c r="C210" s="82"/>
      <c r="D210" s="80"/>
      <c r="E210" s="83"/>
      <c r="F210" s="13"/>
      <c r="G210" s="13"/>
      <c r="H210" s="13"/>
      <c r="I210" s="13"/>
      <c r="J210" s="34"/>
      <c r="L210" s="68"/>
    </row>
    <row r="211" spans="1:12">
      <c r="A211" s="44"/>
      <c r="B211" s="89"/>
      <c r="C211" s="91"/>
      <c r="D211" s="80"/>
      <c r="E211" s="83"/>
      <c r="F211" s="13"/>
      <c r="G211" s="13"/>
      <c r="H211" s="13"/>
      <c r="I211" s="13"/>
      <c r="J211" s="34"/>
      <c r="L211" s="68"/>
    </row>
    <row r="212" spans="1:12">
      <c r="A212" s="44"/>
      <c r="B212" s="89"/>
      <c r="C212" s="82"/>
      <c r="D212" s="80"/>
      <c r="E212" s="83"/>
      <c r="F212" s="13"/>
      <c r="G212" s="13"/>
      <c r="H212" s="13"/>
      <c r="I212" s="13"/>
      <c r="J212" s="34"/>
      <c r="L212" s="68"/>
    </row>
    <row r="213" spans="1:12">
      <c r="A213" s="44"/>
      <c r="B213" s="89"/>
      <c r="C213" s="82"/>
      <c r="D213" s="80"/>
      <c r="E213" s="83"/>
      <c r="F213" s="13"/>
      <c r="G213" s="13"/>
      <c r="H213" s="13"/>
      <c r="I213" s="13"/>
      <c r="J213" s="34"/>
      <c r="L213" s="68"/>
    </row>
    <row r="214" spans="1:12">
      <c r="A214" s="44"/>
      <c r="B214" s="89"/>
      <c r="C214" s="82"/>
      <c r="D214" s="80"/>
      <c r="E214" s="83"/>
      <c r="F214" s="13"/>
      <c r="G214" s="13"/>
      <c r="H214" s="13"/>
      <c r="I214" s="13"/>
      <c r="J214" s="34"/>
      <c r="L214" s="68"/>
    </row>
    <row r="215" spans="1:12">
      <c r="A215" s="44"/>
      <c r="B215" s="89"/>
      <c r="C215" s="82"/>
      <c r="D215" s="80"/>
      <c r="E215" s="83"/>
      <c r="F215" s="13"/>
      <c r="G215" s="13"/>
      <c r="H215" s="13"/>
      <c r="I215" s="13"/>
      <c r="J215" s="34"/>
      <c r="L215" s="68"/>
    </row>
    <row r="216" spans="1:12">
      <c r="A216" s="44"/>
      <c r="B216" s="89"/>
      <c r="C216" s="82"/>
      <c r="D216" s="80"/>
      <c r="E216" s="83"/>
      <c r="F216" s="13"/>
      <c r="G216" s="13"/>
      <c r="H216" s="13"/>
      <c r="I216" s="13"/>
      <c r="J216" s="34"/>
      <c r="L216" s="68"/>
    </row>
    <row r="217" spans="1:12">
      <c r="A217" s="44"/>
      <c r="B217" s="89"/>
      <c r="C217" s="82"/>
      <c r="D217" s="80"/>
      <c r="E217" s="83"/>
      <c r="F217" s="13"/>
      <c r="G217" s="13"/>
      <c r="H217" s="13"/>
      <c r="I217" s="13"/>
      <c r="J217" s="34"/>
      <c r="L217" s="68"/>
    </row>
    <row r="218" spans="1:12">
      <c r="A218" s="44"/>
      <c r="B218" s="89"/>
      <c r="C218" s="82"/>
      <c r="D218" s="80"/>
      <c r="E218" s="83"/>
      <c r="F218" s="13"/>
      <c r="G218" s="13"/>
      <c r="H218" s="13"/>
      <c r="I218" s="13"/>
      <c r="J218" s="34"/>
      <c r="L218" s="68"/>
    </row>
    <row r="219" spans="1:12">
      <c r="A219" s="44"/>
      <c r="B219" s="89"/>
      <c r="C219" s="82"/>
      <c r="D219" s="80"/>
      <c r="E219" s="83"/>
      <c r="F219" s="13"/>
      <c r="G219" s="13"/>
      <c r="H219" s="13"/>
      <c r="I219" s="13"/>
      <c r="J219" s="34"/>
      <c r="L219" s="68"/>
    </row>
    <row r="220" spans="1:12">
      <c r="A220" s="44"/>
      <c r="B220" s="89"/>
      <c r="C220" s="82"/>
      <c r="D220" s="80"/>
      <c r="E220" s="83"/>
      <c r="F220" s="13"/>
      <c r="G220" s="13"/>
      <c r="H220" s="13"/>
      <c r="I220" s="13"/>
      <c r="J220" s="34"/>
      <c r="L220" s="68"/>
    </row>
    <row r="221" spans="1:12">
      <c r="A221" s="44"/>
      <c r="B221" s="89"/>
      <c r="C221" s="82"/>
      <c r="D221" s="80"/>
      <c r="E221" s="83"/>
      <c r="F221" s="13"/>
      <c r="G221" s="13"/>
      <c r="H221" s="13"/>
      <c r="I221" s="13"/>
      <c r="J221" s="34"/>
      <c r="L221" s="68"/>
    </row>
    <row r="222" spans="1:12">
      <c r="A222" s="44"/>
      <c r="B222" s="89"/>
      <c r="C222" s="82"/>
      <c r="D222" s="180"/>
      <c r="E222" s="46"/>
      <c r="F222" s="13"/>
      <c r="G222" s="13"/>
      <c r="H222" s="13"/>
      <c r="I222" s="13"/>
      <c r="J222" s="34"/>
      <c r="L222" s="68"/>
    </row>
    <row r="223" spans="1:12">
      <c r="A223" s="44"/>
      <c r="B223" s="89"/>
      <c r="C223" s="81"/>
      <c r="D223" s="180"/>
      <c r="E223" s="83"/>
      <c r="F223" s="13"/>
      <c r="G223" s="13"/>
      <c r="H223" s="13"/>
      <c r="I223" s="13"/>
      <c r="J223" s="34"/>
      <c r="L223" s="68"/>
    </row>
    <row r="224" spans="1:12">
      <c r="A224" s="44"/>
      <c r="B224" s="44"/>
      <c r="C224" s="180"/>
      <c r="D224" s="180"/>
      <c r="E224" s="46"/>
      <c r="F224" s="13"/>
      <c r="H224" s="13"/>
      <c r="I224" s="13"/>
      <c r="J224" s="34"/>
      <c r="L224" s="68"/>
    </row>
    <row r="225" spans="1:12">
      <c r="A225" s="44"/>
      <c r="B225" s="44"/>
      <c r="C225" s="45"/>
      <c r="D225" s="180"/>
      <c r="E225" s="46"/>
      <c r="F225" s="13"/>
      <c r="G225" s="47"/>
      <c r="H225" s="47"/>
      <c r="I225" s="47"/>
      <c r="J225" s="34"/>
      <c r="L225" s="68"/>
    </row>
    <row r="226" spans="1:12">
      <c r="A226" s="44"/>
      <c r="B226" s="44"/>
      <c r="C226" s="180"/>
      <c r="D226" s="180"/>
      <c r="E226" s="46"/>
      <c r="F226" s="13"/>
      <c r="H226" s="13"/>
      <c r="I226" s="13"/>
      <c r="J226" s="34"/>
      <c r="L226" s="68"/>
    </row>
    <row r="227" spans="1:12">
      <c r="A227" s="90"/>
      <c r="B227" s="90"/>
      <c r="C227" s="45"/>
      <c r="D227" s="180"/>
      <c r="E227" s="46"/>
      <c r="F227" s="13"/>
      <c r="H227" s="13"/>
      <c r="I227" s="13"/>
      <c r="J227" s="34"/>
      <c r="L227" s="68"/>
    </row>
    <row r="228" spans="1:12">
      <c r="A228" s="44"/>
      <c r="B228" s="44"/>
      <c r="C228" s="180"/>
      <c r="D228" s="180"/>
      <c r="E228" s="46"/>
      <c r="F228" s="13"/>
      <c r="H228" s="13"/>
      <c r="I228" s="13"/>
      <c r="J228" s="34"/>
      <c r="L228" s="68"/>
    </row>
    <row r="229" spans="1:12">
      <c r="A229" s="44"/>
      <c r="B229" s="44"/>
      <c r="C229" s="82"/>
      <c r="D229" s="180"/>
      <c r="E229" s="83"/>
      <c r="F229" s="13"/>
      <c r="G229" s="13"/>
      <c r="H229" s="13"/>
      <c r="I229" s="13"/>
      <c r="J229" s="34"/>
      <c r="L229" s="68"/>
    </row>
    <row r="230" spans="1:12">
      <c r="A230" s="44"/>
      <c r="B230" s="44"/>
      <c r="C230" s="82"/>
      <c r="D230" s="180"/>
      <c r="E230" s="83"/>
      <c r="F230" s="13"/>
      <c r="G230" s="13"/>
      <c r="H230" s="13"/>
      <c r="I230" s="13"/>
      <c r="J230" s="34"/>
      <c r="L230" s="68"/>
    </row>
    <row r="231" spans="1:12">
      <c r="A231" s="44"/>
      <c r="B231" s="44"/>
      <c r="C231" s="82"/>
      <c r="D231" s="80"/>
      <c r="E231" s="83"/>
      <c r="F231" s="13"/>
      <c r="G231" s="13"/>
      <c r="H231" s="13"/>
      <c r="I231" s="13"/>
      <c r="J231" s="34"/>
      <c r="L231" s="68"/>
    </row>
    <row r="232" spans="1:12">
      <c r="A232" s="44"/>
      <c r="B232" s="44"/>
      <c r="C232" s="82"/>
      <c r="D232" s="180"/>
      <c r="E232" s="46"/>
      <c r="F232" s="13"/>
      <c r="G232" s="13"/>
      <c r="H232" s="13"/>
      <c r="I232" s="13"/>
      <c r="J232" s="34"/>
      <c r="L232" s="68"/>
    </row>
    <row r="233" spans="1:12">
      <c r="A233" s="44"/>
      <c r="B233" s="44"/>
      <c r="C233" s="82"/>
      <c r="D233" s="80"/>
      <c r="E233" s="83"/>
      <c r="F233" s="13"/>
      <c r="G233" s="13"/>
      <c r="H233" s="13"/>
      <c r="I233" s="13"/>
      <c r="J233" s="34"/>
      <c r="L233" s="68"/>
    </row>
    <row r="234" spans="1:12">
      <c r="A234" s="44"/>
      <c r="B234" s="44"/>
      <c r="C234" s="180"/>
      <c r="D234" s="180"/>
      <c r="E234" s="46"/>
      <c r="F234" s="13"/>
      <c r="H234" s="13"/>
      <c r="I234" s="13"/>
      <c r="J234" s="34"/>
      <c r="L234" s="68"/>
    </row>
    <row r="235" spans="1:12">
      <c r="A235" s="44"/>
      <c r="B235" s="44"/>
      <c r="C235" s="82"/>
      <c r="D235" s="180"/>
      <c r="E235" s="83"/>
      <c r="F235" s="13"/>
      <c r="G235" s="13"/>
      <c r="H235" s="13"/>
      <c r="I235" s="13"/>
      <c r="J235" s="34"/>
      <c r="L235" s="68"/>
    </row>
    <row r="236" spans="1:12">
      <c r="A236" s="44"/>
      <c r="B236" s="44"/>
      <c r="C236" s="82"/>
      <c r="D236" s="80"/>
      <c r="E236" s="83"/>
      <c r="F236" s="13"/>
      <c r="G236" s="13"/>
      <c r="H236" s="13"/>
      <c r="I236" s="13"/>
      <c r="J236" s="34"/>
      <c r="L236" s="68"/>
    </row>
    <row r="237" spans="1:12">
      <c r="A237" s="44"/>
      <c r="B237" s="44"/>
      <c r="C237" s="82"/>
      <c r="D237" s="80"/>
      <c r="E237" s="83"/>
      <c r="F237" s="13"/>
      <c r="G237" s="13"/>
      <c r="H237" s="13"/>
      <c r="I237" s="13"/>
      <c r="J237" s="34"/>
      <c r="L237" s="68"/>
    </row>
    <row r="238" spans="1:12">
      <c r="A238" s="44"/>
      <c r="B238" s="44"/>
      <c r="C238" s="82"/>
      <c r="D238" s="80"/>
      <c r="E238" s="83"/>
      <c r="F238" s="13"/>
      <c r="G238" s="13"/>
      <c r="H238" s="13"/>
      <c r="I238" s="13"/>
      <c r="J238" s="34"/>
      <c r="L238" s="68"/>
    </row>
    <row r="239" spans="1:12">
      <c r="A239" s="44"/>
      <c r="B239" s="44"/>
      <c r="C239" s="82"/>
      <c r="D239" s="180"/>
      <c r="E239" s="83"/>
      <c r="F239" s="13"/>
      <c r="G239" s="13"/>
      <c r="H239" s="13"/>
      <c r="I239" s="13"/>
      <c r="J239" s="34"/>
      <c r="L239" s="68"/>
    </row>
    <row r="240" spans="1:12">
      <c r="A240" s="44"/>
      <c r="B240" s="44"/>
      <c r="C240" s="82"/>
      <c r="D240" s="80"/>
      <c r="E240" s="83"/>
      <c r="F240" s="13"/>
      <c r="G240" s="13"/>
      <c r="H240" s="13"/>
      <c r="I240" s="13"/>
      <c r="J240" s="34"/>
      <c r="L240" s="68"/>
    </row>
    <row r="241" spans="1:12">
      <c r="A241" s="44"/>
      <c r="B241" s="89"/>
      <c r="C241" s="82"/>
      <c r="D241" s="80"/>
      <c r="E241" s="83"/>
      <c r="F241" s="13"/>
      <c r="G241" s="13"/>
      <c r="H241" s="13"/>
      <c r="I241" s="13"/>
      <c r="J241" s="34"/>
      <c r="L241" s="68"/>
    </row>
    <row r="242" spans="1:12">
      <c r="A242" s="44"/>
      <c r="B242" s="89"/>
      <c r="C242" s="82"/>
      <c r="D242" s="80"/>
      <c r="E242" s="83"/>
      <c r="F242" s="13"/>
      <c r="G242" s="13"/>
      <c r="H242" s="13"/>
      <c r="I242" s="13"/>
      <c r="J242" s="34"/>
      <c r="L242" s="68"/>
    </row>
    <row r="243" spans="1:12">
      <c r="A243" s="44"/>
      <c r="B243" s="89"/>
      <c r="C243" s="82"/>
      <c r="D243" s="80"/>
      <c r="E243" s="83"/>
      <c r="F243" s="13"/>
      <c r="G243" s="13"/>
      <c r="H243" s="13"/>
      <c r="I243" s="13"/>
      <c r="J243" s="34"/>
      <c r="L243" s="68"/>
    </row>
    <row r="244" spans="1:12">
      <c r="A244" s="44"/>
      <c r="B244" s="89"/>
      <c r="C244" s="82"/>
      <c r="D244" s="80"/>
      <c r="E244" s="83"/>
      <c r="F244" s="13"/>
      <c r="G244" s="13"/>
      <c r="H244" s="13"/>
      <c r="I244" s="13"/>
      <c r="J244" s="34"/>
      <c r="L244" s="68"/>
    </row>
    <row r="245" spans="1:12">
      <c r="A245" s="44"/>
      <c r="B245" s="89"/>
      <c r="C245" s="82"/>
      <c r="D245" s="80"/>
      <c r="E245" s="83"/>
      <c r="F245" s="13"/>
      <c r="G245" s="13"/>
      <c r="H245" s="13"/>
      <c r="I245" s="13"/>
      <c r="J245" s="34"/>
      <c r="L245" s="68"/>
    </row>
    <row r="246" spans="1:12">
      <c r="A246" s="44"/>
      <c r="B246" s="89"/>
      <c r="C246" s="82"/>
      <c r="D246" s="80"/>
      <c r="E246" s="83"/>
      <c r="F246" s="13"/>
      <c r="G246" s="13"/>
      <c r="H246" s="13"/>
      <c r="I246" s="13"/>
      <c r="J246" s="34"/>
      <c r="L246" s="68"/>
    </row>
    <row r="247" spans="1:12">
      <c r="A247" s="432"/>
      <c r="B247" s="432"/>
      <c r="C247" s="432"/>
      <c r="D247" s="80"/>
      <c r="E247" s="83"/>
      <c r="F247" s="13"/>
      <c r="G247" s="13"/>
      <c r="H247" s="13"/>
      <c r="I247" s="13"/>
      <c r="J247" s="34"/>
      <c r="L247" s="68"/>
    </row>
    <row r="248" spans="1:12">
      <c r="A248" s="44"/>
      <c r="B248" s="89"/>
      <c r="C248" s="82"/>
      <c r="D248" s="80"/>
      <c r="E248" s="83"/>
      <c r="F248" s="13"/>
      <c r="G248" s="13"/>
      <c r="H248" s="13"/>
      <c r="I248" s="13"/>
      <c r="J248" s="34"/>
      <c r="L248" s="68"/>
    </row>
    <row r="249" spans="1:12">
      <c r="A249" s="44"/>
      <c r="B249" s="89"/>
      <c r="C249" s="82"/>
      <c r="D249" s="80"/>
      <c r="E249" s="83"/>
      <c r="F249" s="13"/>
      <c r="G249" s="13"/>
      <c r="H249" s="13"/>
      <c r="I249" s="13"/>
      <c r="J249" s="34"/>
      <c r="L249" s="68"/>
    </row>
    <row r="250" spans="1:12">
      <c r="A250" s="97"/>
      <c r="B250" s="97"/>
      <c r="C250" s="97"/>
      <c r="D250" s="80"/>
      <c r="E250" s="83"/>
      <c r="F250" s="13"/>
      <c r="G250" s="13"/>
      <c r="H250" s="13"/>
      <c r="I250" s="13"/>
      <c r="J250" s="34"/>
      <c r="L250" s="68"/>
    </row>
    <row r="251" spans="1:12">
      <c r="A251" s="432"/>
      <c r="B251" s="432"/>
      <c r="C251" s="432"/>
      <c r="D251" s="80"/>
      <c r="E251" s="83"/>
      <c r="F251" s="13"/>
      <c r="G251" s="13"/>
      <c r="H251" s="13"/>
      <c r="I251" s="13"/>
      <c r="J251" s="34"/>
      <c r="L251" s="68"/>
    </row>
    <row r="252" spans="1:12">
      <c r="A252" s="44"/>
      <c r="B252" s="89"/>
      <c r="C252" s="82"/>
      <c r="D252" s="80"/>
      <c r="E252" s="83"/>
      <c r="F252" s="13"/>
      <c r="G252" s="13"/>
      <c r="H252" s="13"/>
      <c r="I252" s="13"/>
      <c r="J252" s="34"/>
      <c r="L252" s="68"/>
    </row>
    <row r="253" spans="1:12">
      <c r="A253" s="44"/>
      <c r="B253" s="89"/>
      <c r="C253" s="82"/>
      <c r="D253" s="80"/>
      <c r="E253" s="83"/>
      <c r="F253" s="13"/>
      <c r="G253" s="13"/>
      <c r="H253" s="13"/>
      <c r="I253" s="13"/>
      <c r="J253" s="34"/>
      <c r="L253" s="68"/>
    </row>
    <row r="254" spans="1:12">
      <c r="A254" s="44"/>
      <c r="B254" s="89"/>
      <c r="C254" s="82"/>
      <c r="D254" s="80"/>
      <c r="E254" s="83"/>
      <c r="F254" s="13"/>
      <c r="G254" s="13"/>
      <c r="H254" s="13"/>
      <c r="I254" s="13"/>
      <c r="J254" s="34"/>
      <c r="L254" s="68"/>
    </row>
    <row r="255" spans="1:12">
      <c r="A255" s="432"/>
      <c r="B255" s="432"/>
      <c r="C255" s="432"/>
      <c r="D255" s="80"/>
      <c r="E255" s="83"/>
      <c r="F255" s="13"/>
      <c r="G255" s="13"/>
      <c r="H255" s="13"/>
      <c r="I255" s="13"/>
      <c r="J255" s="34"/>
      <c r="L255" s="68"/>
    </row>
    <row r="256" spans="1:12">
      <c r="A256" s="44"/>
      <c r="B256" s="89"/>
      <c r="C256" s="82"/>
      <c r="D256" s="80"/>
      <c r="E256" s="83"/>
      <c r="F256" s="13"/>
      <c r="G256" s="13"/>
      <c r="H256" s="13"/>
      <c r="I256" s="13"/>
      <c r="J256" s="34"/>
      <c r="L256" s="68"/>
    </row>
    <row r="257" spans="1:12">
      <c r="A257" s="44"/>
      <c r="B257" s="89"/>
      <c r="C257" s="82"/>
      <c r="D257" s="80"/>
      <c r="E257" s="83"/>
      <c r="F257" s="13"/>
      <c r="G257" s="13"/>
      <c r="H257" s="13"/>
      <c r="I257" s="13"/>
      <c r="J257" s="34"/>
      <c r="L257" s="68"/>
    </row>
    <row r="258" spans="1:12">
      <c r="A258" s="44"/>
      <c r="B258" s="89"/>
      <c r="C258" s="82"/>
      <c r="D258" s="80"/>
      <c r="E258" s="83"/>
      <c r="F258" s="13"/>
      <c r="G258" s="13"/>
      <c r="H258" s="13"/>
      <c r="I258" s="13"/>
      <c r="J258" s="34"/>
      <c r="L258" s="68"/>
    </row>
    <row r="259" spans="1:12">
      <c r="A259" s="432"/>
      <c r="B259" s="432"/>
      <c r="C259" s="432"/>
      <c r="D259" s="80"/>
      <c r="E259" s="83"/>
      <c r="F259" s="13"/>
      <c r="G259" s="13"/>
      <c r="H259" s="13"/>
      <c r="I259" s="13"/>
      <c r="J259" s="34"/>
      <c r="L259" s="68"/>
    </row>
    <row r="260" spans="1:12">
      <c r="A260" s="44"/>
      <c r="B260" s="89"/>
      <c r="C260" s="82"/>
      <c r="D260" s="80"/>
      <c r="E260" s="83"/>
      <c r="F260" s="13"/>
      <c r="G260" s="13"/>
      <c r="H260" s="13"/>
      <c r="I260" s="13"/>
      <c r="J260" s="34"/>
      <c r="L260" s="68"/>
    </row>
    <row r="261" spans="1:12">
      <c r="A261" s="44"/>
      <c r="B261" s="89"/>
      <c r="C261" s="82"/>
      <c r="D261" s="80"/>
      <c r="E261" s="83"/>
      <c r="F261" s="13"/>
      <c r="G261" s="13"/>
      <c r="H261" s="13"/>
      <c r="I261" s="13"/>
      <c r="J261" s="34"/>
      <c r="L261" s="68"/>
    </row>
    <row r="262" spans="1:12">
      <c r="A262" s="44"/>
      <c r="B262" s="89"/>
      <c r="C262" s="82"/>
      <c r="D262" s="80"/>
      <c r="E262" s="83"/>
      <c r="F262" s="13"/>
      <c r="G262" s="13"/>
      <c r="H262" s="13"/>
      <c r="I262" s="13"/>
      <c r="J262" s="34"/>
      <c r="L262" s="68"/>
    </row>
    <row r="263" spans="1:12">
      <c r="A263" s="432"/>
      <c r="B263" s="432"/>
      <c r="C263" s="432"/>
      <c r="D263" s="80"/>
      <c r="E263" s="83"/>
      <c r="F263" s="13"/>
      <c r="G263" s="13"/>
      <c r="H263" s="13"/>
      <c r="I263" s="13"/>
      <c r="J263" s="34"/>
      <c r="L263" s="68"/>
    </row>
    <row r="264" spans="1:12">
      <c r="A264" s="44"/>
      <c r="B264" s="89"/>
      <c r="C264" s="82"/>
      <c r="D264" s="80"/>
      <c r="E264" s="83"/>
      <c r="F264" s="13"/>
      <c r="G264" s="13"/>
      <c r="H264" s="13"/>
      <c r="I264" s="13"/>
      <c r="J264" s="34"/>
      <c r="L264" s="68"/>
    </row>
    <row r="265" spans="1:12">
      <c r="A265" s="44"/>
      <c r="B265" s="89"/>
      <c r="C265" s="82"/>
      <c r="D265" s="80"/>
      <c r="E265" s="83"/>
      <c r="F265" s="13"/>
      <c r="G265" s="13"/>
      <c r="H265" s="13"/>
      <c r="I265" s="13"/>
      <c r="J265" s="34"/>
      <c r="L265" s="68"/>
    </row>
    <row r="266" spans="1:12">
      <c r="A266" s="44"/>
      <c r="B266" s="89"/>
      <c r="C266" s="82"/>
      <c r="D266" s="80"/>
      <c r="E266" s="83"/>
      <c r="F266" s="13"/>
      <c r="G266" s="13"/>
      <c r="H266" s="13"/>
      <c r="I266" s="13"/>
      <c r="J266" s="34"/>
      <c r="L266" s="68"/>
    </row>
    <row r="267" spans="1:12">
      <c r="A267" s="432"/>
      <c r="B267" s="432"/>
      <c r="C267" s="432"/>
      <c r="D267" s="80"/>
      <c r="E267" s="83"/>
      <c r="F267" s="13"/>
      <c r="G267" s="13"/>
      <c r="H267" s="13"/>
      <c r="I267" s="13"/>
      <c r="J267" s="34"/>
      <c r="L267" s="68"/>
    </row>
    <row r="268" spans="1:12">
      <c r="A268" s="44"/>
      <c r="B268" s="44"/>
      <c r="C268" s="82"/>
      <c r="D268" s="80"/>
      <c r="E268" s="83"/>
      <c r="F268" s="13"/>
      <c r="G268" s="13"/>
      <c r="H268" s="13"/>
      <c r="I268" s="13"/>
      <c r="J268" s="34"/>
      <c r="L268" s="68"/>
    </row>
    <row r="269" spans="1:12">
      <c r="A269" s="44"/>
      <c r="B269" s="44"/>
      <c r="C269" s="82"/>
      <c r="D269" s="80"/>
      <c r="E269" s="83"/>
      <c r="F269" s="13"/>
      <c r="G269" s="13"/>
      <c r="H269" s="13"/>
      <c r="I269" s="13"/>
      <c r="J269" s="34"/>
      <c r="L269" s="68"/>
    </row>
    <row r="270" spans="1:12">
      <c r="A270" s="432"/>
      <c r="B270" s="432"/>
      <c r="C270" s="432"/>
      <c r="D270" s="80"/>
      <c r="E270" s="83"/>
      <c r="F270" s="13"/>
      <c r="G270" s="13"/>
      <c r="H270" s="13"/>
      <c r="I270" s="13"/>
      <c r="J270" s="34"/>
      <c r="L270" s="68"/>
    </row>
    <row r="271" spans="1:12">
      <c r="A271" s="44"/>
      <c r="B271" s="44"/>
      <c r="C271" s="82"/>
      <c r="D271" s="80"/>
      <c r="E271" s="83"/>
      <c r="F271" s="13"/>
      <c r="G271" s="13"/>
      <c r="H271" s="13"/>
      <c r="I271" s="13"/>
      <c r="J271" s="34"/>
      <c r="L271" s="68"/>
    </row>
    <row r="272" spans="1:12">
      <c r="A272" s="44"/>
      <c r="B272" s="89"/>
      <c r="C272" s="82"/>
      <c r="D272" s="80"/>
      <c r="E272" s="83"/>
      <c r="F272" s="13"/>
      <c r="G272" s="13"/>
      <c r="H272" s="13"/>
      <c r="I272" s="13"/>
      <c r="J272" s="34"/>
      <c r="L272" s="68"/>
    </row>
    <row r="273" spans="1:12">
      <c r="A273" s="44"/>
      <c r="B273" s="89"/>
      <c r="C273" s="82"/>
      <c r="D273" s="80"/>
      <c r="E273" s="83"/>
      <c r="F273" s="13"/>
      <c r="G273" s="13"/>
      <c r="H273" s="13"/>
      <c r="I273" s="13"/>
      <c r="J273" s="34"/>
      <c r="L273" s="68"/>
    </row>
    <row r="274" spans="1:12" ht="24.75" customHeight="1">
      <c r="A274" s="433"/>
      <c r="B274" s="433"/>
      <c r="C274" s="433"/>
      <c r="D274" s="80"/>
      <c r="E274" s="83"/>
      <c r="F274" s="13"/>
      <c r="G274" s="13"/>
      <c r="H274" s="13"/>
      <c r="I274" s="13"/>
      <c r="J274" s="34"/>
      <c r="L274" s="68"/>
    </row>
    <row r="275" spans="1:12">
      <c r="A275" s="44"/>
      <c r="B275" s="89"/>
      <c r="C275" s="82"/>
      <c r="D275" s="80"/>
      <c r="E275" s="83"/>
      <c r="F275" s="13"/>
      <c r="G275" s="13"/>
      <c r="H275" s="13"/>
      <c r="I275" s="13"/>
      <c r="J275" s="34"/>
      <c r="L275" s="68"/>
    </row>
    <row r="276" spans="1:12">
      <c r="A276" s="44"/>
      <c r="B276" s="89"/>
      <c r="C276" s="82"/>
      <c r="D276" s="80"/>
      <c r="E276" s="83"/>
      <c r="F276" s="13"/>
      <c r="G276" s="13"/>
      <c r="H276" s="13"/>
      <c r="I276" s="13"/>
      <c r="J276" s="34"/>
      <c r="L276" s="68"/>
    </row>
    <row r="277" spans="1:12">
      <c r="A277" s="44"/>
      <c r="B277" s="89"/>
      <c r="C277" s="82"/>
      <c r="D277" s="80"/>
      <c r="E277" s="83"/>
      <c r="F277" s="13"/>
      <c r="G277" s="13"/>
      <c r="H277" s="13"/>
      <c r="I277" s="13"/>
      <c r="J277" s="34"/>
      <c r="L277" s="68"/>
    </row>
    <row r="278" spans="1:12">
      <c r="A278" s="432"/>
      <c r="B278" s="432"/>
      <c r="C278" s="432"/>
      <c r="D278" s="80"/>
      <c r="E278" s="83"/>
      <c r="F278" s="13"/>
      <c r="G278" s="13"/>
      <c r="H278" s="13"/>
      <c r="I278" s="13"/>
      <c r="J278" s="34"/>
      <c r="L278" s="68"/>
    </row>
    <row r="279" spans="1:12">
      <c r="A279" s="44"/>
      <c r="B279" s="44"/>
      <c r="C279" s="82"/>
      <c r="D279" s="80"/>
      <c r="E279" s="83"/>
      <c r="F279" s="13"/>
      <c r="G279" s="13"/>
      <c r="H279" s="13"/>
      <c r="I279" s="13"/>
      <c r="J279" s="34"/>
      <c r="L279" s="68"/>
    </row>
    <row r="280" spans="1:12">
      <c r="A280" s="44"/>
      <c r="B280" s="44"/>
      <c r="C280" s="82"/>
      <c r="D280" s="80"/>
      <c r="E280" s="83"/>
      <c r="F280" s="13"/>
      <c r="G280" s="13"/>
      <c r="H280" s="13"/>
      <c r="I280" s="13"/>
      <c r="J280" s="34"/>
      <c r="L280" s="68"/>
    </row>
    <row r="281" spans="1:12">
      <c r="A281" s="44"/>
      <c r="B281" s="44"/>
      <c r="C281" s="82"/>
      <c r="D281" s="80"/>
      <c r="E281" s="83"/>
      <c r="F281" s="13"/>
      <c r="G281" s="13"/>
      <c r="H281" s="13"/>
      <c r="I281" s="13"/>
      <c r="J281" s="34"/>
      <c r="L281" s="68"/>
    </row>
    <row r="282" spans="1:12" ht="27.75" customHeight="1">
      <c r="A282" s="433"/>
      <c r="B282" s="433"/>
      <c r="C282" s="433"/>
      <c r="D282" s="80"/>
      <c r="E282" s="83"/>
      <c r="F282" s="13"/>
      <c r="G282" s="13"/>
      <c r="H282" s="13"/>
      <c r="I282" s="13"/>
      <c r="J282" s="34"/>
      <c r="L282" s="68"/>
    </row>
    <row r="283" spans="1:12">
      <c r="A283" s="44"/>
      <c r="B283" s="44"/>
      <c r="C283" s="82"/>
      <c r="D283" s="80"/>
      <c r="E283" s="83"/>
      <c r="F283" s="13"/>
      <c r="G283" s="13"/>
      <c r="H283" s="13"/>
      <c r="I283" s="13"/>
      <c r="J283" s="34"/>
      <c r="L283" s="68"/>
    </row>
    <row r="284" spans="1:12">
      <c r="A284" s="44"/>
      <c r="B284" s="44"/>
      <c r="C284" s="82"/>
      <c r="D284" s="80"/>
      <c r="E284" s="83"/>
      <c r="F284" s="13"/>
      <c r="G284" s="13"/>
      <c r="H284" s="13"/>
      <c r="I284" s="13"/>
      <c r="J284" s="34"/>
      <c r="L284" s="68"/>
    </row>
    <row r="285" spans="1:12" ht="13.5" customHeight="1">
      <c r="A285" s="44"/>
      <c r="B285" s="44"/>
      <c r="C285" s="82"/>
      <c r="D285" s="80"/>
      <c r="E285" s="83"/>
      <c r="F285" s="13"/>
      <c r="G285" s="13"/>
      <c r="H285" s="13"/>
      <c r="I285" s="13"/>
      <c r="J285" s="34"/>
      <c r="L285" s="68"/>
    </row>
    <row r="286" spans="1:12" ht="15" customHeight="1">
      <c r="A286" s="44"/>
      <c r="B286" s="44"/>
      <c r="C286" s="433"/>
      <c r="D286" s="433"/>
      <c r="E286" s="433"/>
      <c r="F286" s="13"/>
      <c r="G286" s="47"/>
      <c r="H286" s="47"/>
      <c r="I286" s="47"/>
      <c r="J286" s="34"/>
      <c r="L286" s="68"/>
    </row>
    <row r="287" spans="1:12">
      <c r="A287" s="44"/>
      <c r="B287" s="44"/>
      <c r="C287" s="93"/>
      <c r="D287" s="94"/>
      <c r="E287" s="92"/>
      <c r="F287" s="13"/>
      <c r="H287" s="13"/>
      <c r="I287" s="13"/>
      <c r="J287" s="34"/>
      <c r="L287" s="68"/>
    </row>
    <row r="288" spans="1:12">
      <c r="A288" s="44"/>
      <c r="B288" s="44"/>
      <c r="C288" s="93"/>
      <c r="D288" s="94"/>
      <c r="E288" s="92"/>
      <c r="F288" s="13"/>
      <c r="H288" s="13"/>
      <c r="I288" s="13"/>
      <c r="J288" s="34"/>
      <c r="L288" s="68"/>
    </row>
    <row r="289" spans="1:12">
      <c r="A289" s="90"/>
      <c r="B289" s="90"/>
      <c r="C289" s="72"/>
      <c r="D289" s="94"/>
      <c r="E289" s="92"/>
      <c r="F289" s="13"/>
      <c r="H289" s="13"/>
      <c r="I289" s="13"/>
      <c r="J289" s="34"/>
      <c r="L289" s="68"/>
    </row>
    <row r="290" spans="1:12">
      <c r="A290" s="44"/>
      <c r="B290" s="44"/>
      <c r="C290" s="93"/>
      <c r="D290" s="94"/>
      <c r="E290" s="92"/>
      <c r="F290" s="13"/>
      <c r="H290" s="13"/>
      <c r="I290" s="13"/>
      <c r="J290" s="34"/>
      <c r="L290" s="68"/>
    </row>
    <row r="291" spans="1:12">
      <c r="A291" s="44"/>
      <c r="B291" s="44"/>
      <c r="C291" s="33"/>
      <c r="D291" s="53"/>
      <c r="E291" s="92"/>
      <c r="F291" s="13"/>
      <c r="G291" s="13"/>
      <c r="H291" s="13"/>
      <c r="I291" s="13"/>
      <c r="J291" s="34"/>
      <c r="L291" s="68"/>
    </row>
    <row r="292" spans="1:12">
      <c r="A292" s="44"/>
      <c r="B292" s="44"/>
      <c r="C292" s="93"/>
      <c r="D292" s="94"/>
      <c r="E292" s="92"/>
      <c r="F292" s="13"/>
      <c r="H292" s="13"/>
      <c r="I292" s="13"/>
      <c r="J292" s="34"/>
      <c r="L292" s="68"/>
    </row>
    <row r="293" spans="1:12">
      <c r="A293" s="44"/>
      <c r="B293" s="44"/>
      <c r="C293" s="33"/>
      <c r="D293" s="53"/>
      <c r="E293" s="92"/>
      <c r="F293" s="13"/>
      <c r="G293" s="13"/>
      <c r="H293" s="13"/>
      <c r="I293" s="13"/>
      <c r="J293" s="34"/>
      <c r="L293" s="68"/>
    </row>
    <row r="294" spans="1:12">
      <c r="A294" s="44"/>
      <c r="B294" s="44"/>
      <c r="C294" s="93"/>
      <c r="D294" s="94"/>
      <c r="E294" s="92"/>
      <c r="F294" s="13"/>
      <c r="H294" s="13"/>
      <c r="I294" s="13"/>
      <c r="J294" s="34"/>
      <c r="L294" s="68"/>
    </row>
    <row r="295" spans="1:12">
      <c r="A295" s="44"/>
      <c r="B295" s="44"/>
      <c r="C295" s="33"/>
      <c r="D295" s="53"/>
      <c r="E295" s="92"/>
      <c r="F295" s="13"/>
      <c r="G295" s="13"/>
      <c r="H295" s="13"/>
      <c r="I295" s="13"/>
      <c r="J295" s="34"/>
      <c r="L295" s="68"/>
    </row>
    <row r="296" spans="1:12">
      <c r="A296" s="44"/>
      <c r="B296" s="44"/>
      <c r="C296" s="93"/>
      <c r="D296" s="94"/>
      <c r="E296" s="92"/>
      <c r="F296" s="13"/>
      <c r="H296" s="13"/>
      <c r="I296" s="13"/>
      <c r="J296" s="34"/>
      <c r="L296" s="68"/>
    </row>
    <row r="297" spans="1:12">
      <c r="A297" s="44"/>
      <c r="B297" s="44"/>
      <c r="C297" s="33"/>
      <c r="D297" s="53"/>
      <c r="E297" s="92"/>
      <c r="F297" s="13"/>
      <c r="G297" s="13"/>
      <c r="H297" s="13"/>
      <c r="I297" s="13"/>
      <c r="J297" s="34"/>
      <c r="L297" s="68"/>
    </row>
    <row r="298" spans="1:12">
      <c r="A298" s="44"/>
      <c r="B298" s="44"/>
      <c r="C298" s="93"/>
      <c r="D298" s="94"/>
      <c r="E298" s="92"/>
      <c r="F298" s="13"/>
      <c r="H298" s="13"/>
      <c r="I298" s="13"/>
      <c r="J298" s="34"/>
      <c r="L298" s="68"/>
    </row>
    <row r="299" spans="1:12">
      <c r="A299" s="44"/>
      <c r="B299" s="44"/>
      <c r="C299" s="72"/>
      <c r="D299" s="94"/>
      <c r="E299" s="92"/>
      <c r="F299" s="13"/>
      <c r="G299" s="71"/>
      <c r="H299" s="71"/>
      <c r="I299" s="71"/>
      <c r="J299" s="34"/>
      <c r="L299" s="68"/>
    </row>
    <row r="300" spans="1:12">
      <c r="A300" s="44"/>
      <c r="B300" s="44"/>
      <c r="C300" s="93"/>
      <c r="D300" s="94"/>
      <c r="E300" s="92"/>
      <c r="F300" s="13"/>
      <c r="H300" s="13"/>
      <c r="I300" s="13"/>
      <c r="J300" s="34"/>
      <c r="L300" s="68"/>
    </row>
    <row r="301" spans="1:12">
      <c r="A301" s="44"/>
      <c r="B301" s="44"/>
      <c r="C301" s="93"/>
      <c r="D301" s="94"/>
      <c r="E301" s="92"/>
      <c r="F301" s="13"/>
      <c r="H301" s="13"/>
      <c r="I301" s="13"/>
      <c r="J301" s="34"/>
      <c r="L301" s="68"/>
    </row>
    <row r="302" spans="1:12">
      <c r="A302" s="44"/>
      <c r="B302" s="44"/>
      <c r="C302" s="93"/>
      <c r="D302" s="94"/>
      <c r="E302" s="92"/>
      <c r="F302" s="13"/>
      <c r="H302" s="63"/>
      <c r="I302" s="63"/>
      <c r="J302" s="34"/>
      <c r="L302" s="68"/>
    </row>
    <row r="303" spans="1:12">
      <c r="A303" s="44"/>
      <c r="B303" s="44"/>
      <c r="C303" s="93"/>
      <c r="D303" s="94"/>
      <c r="E303" s="92"/>
      <c r="F303" s="13"/>
      <c r="H303" s="63"/>
      <c r="I303" s="63"/>
      <c r="J303" s="34"/>
      <c r="L303" s="68"/>
    </row>
    <row r="304" spans="1:12">
      <c r="A304" s="44"/>
      <c r="B304" s="44"/>
      <c r="C304" s="93"/>
      <c r="D304" s="94"/>
      <c r="E304" s="92"/>
      <c r="F304" s="13"/>
      <c r="H304" s="63"/>
      <c r="I304" s="63"/>
      <c r="J304" s="34"/>
      <c r="L304" s="68"/>
    </row>
    <row r="305" spans="1:12">
      <c r="A305" s="44"/>
      <c r="B305" s="44"/>
      <c r="C305" s="93"/>
      <c r="D305" s="94"/>
      <c r="E305" s="92"/>
      <c r="F305" s="13"/>
      <c r="H305" s="63"/>
      <c r="I305" s="63"/>
      <c r="J305" s="34"/>
      <c r="L305" s="68"/>
    </row>
    <row r="306" spans="1:12">
      <c r="A306" s="53"/>
      <c r="B306" s="53"/>
      <c r="C306" s="93"/>
      <c r="D306" s="94"/>
      <c r="E306" s="92"/>
      <c r="F306" s="13"/>
      <c r="H306" s="63"/>
      <c r="I306" s="63"/>
      <c r="J306" s="34"/>
      <c r="L306" s="68"/>
    </row>
    <row r="307" spans="1:12">
      <c r="A307" s="53"/>
      <c r="B307" s="53"/>
      <c r="C307" s="93"/>
      <c r="D307" s="94"/>
      <c r="E307" s="92"/>
      <c r="F307" s="13"/>
      <c r="H307" s="63"/>
      <c r="I307" s="63"/>
      <c r="J307" s="34"/>
      <c r="L307" s="68"/>
    </row>
    <row r="308" spans="1:12">
      <c r="A308" s="53"/>
      <c r="B308" s="53"/>
      <c r="C308" s="93"/>
      <c r="D308" s="94"/>
      <c r="E308" s="92"/>
      <c r="F308" s="13"/>
      <c r="H308" s="63"/>
      <c r="I308" s="63"/>
      <c r="J308" s="34"/>
      <c r="L308" s="68"/>
    </row>
    <row r="309" spans="1:12">
      <c r="A309" s="53"/>
      <c r="B309" s="53"/>
      <c r="C309" s="93"/>
      <c r="D309" s="94"/>
      <c r="E309" s="92"/>
      <c r="F309" s="13"/>
      <c r="H309" s="63"/>
      <c r="I309" s="63"/>
      <c r="J309" s="34"/>
      <c r="L309" s="68"/>
    </row>
    <row r="310" spans="1:12">
      <c r="A310" s="53"/>
      <c r="B310" s="53"/>
      <c r="C310" s="93"/>
      <c r="D310" s="94"/>
      <c r="E310" s="92"/>
      <c r="F310" s="13"/>
      <c r="H310" s="63"/>
      <c r="I310" s="63"/>
      <c r="J310" s="34"/>
      <c r="L310" s="68"/>
    </row>
    <row r="311" spans="1:12">
      <c r="A311" s="53"/>
      <c r="B311" s="53"/>
      <c r="C311" s="93"/>
      <c r="D311" s="94"/>
      <c r="E311" s="92"/>
      <c r="F311" s="13"/>
      <c r="H311" s="63"/>
      <c r="I311" s="63"/>
      <c r="J311" s="34"/>
      <c r="L311" s="68"/>
    </row>
    <row r="312" spans="1:12">
      <c r="A312" s="53"/>
      <c r="B312" s="53"/>
      <c r="C312" s="93"/>
      <c r="D312" s="94"/>
      <c r="E312" s="92"/>
      <c r="F312" s="13"/>
      <c r="H312" s="63"/>
      <c r="I312" s="63"/>
      <c r="J312" s="34"/>
      <c r="L312" s="68"/>
    </row>
    <row r="313" spans="1:12">
      <c r="A313" s="53"/>
      <c r="B313" s="53"/>
      <c r="C313" s="93"/>
      <c r="D313" s="94"/>
      <c r="E313" s="92"/>
      <c r="F313" s="13"/>
      <c r="H313" s="63"/>
      <c r="I313" s="63"/>
      <c r="J313" s="34"/>
      <c r="L313" s="68"/>
    </row>
    <row r="314" spans="1:12">
      <c r="A314" s="53"/>
      <c r="B314" s="53"/>
      <c r="C314" s="93"/>
      <c r="D314" s="94"/>
      <c r="E314" s="92"/>
      <c r="F314" s="13"/>
      <c r="H314" s="63"/>
      <c r="I314" s="63"/>
      <c r="J314" s="34"/>
      <c r="L314" s="68"/>
    </row>
    <row r="315" spans="1:12">
      <c r="A315" s="53"/>
      <c r="B315" s="53"/>
      <c r="C315" s="93"/>
      <c r="D315" s="94"/>
      <c r="E315" s="92"/>
      <c r="F315" s="13"/>
      <c r="H315" s="63"/>
      <c r="I315" s="63"/>
      <c r="J315" s="34"/>
      <c r="L315" s="68"/>
    </row>
    <row r="316" spans="1:12">
      <c r="A316" s="53"/>
      <c r="B316" s="53"/>
      <c r="C316" s="33"/>
      <c r="D316" s="53"/>
      <c r="E316" s="78"/>
      <c r="F316" s="13"/>
      <c r="H316" s="63"/>
      <c r="I316" s="63"/>
      <c r="J316" s="34"/>
      <c r="L316" s="68"/>
    </row>
    <row r="317" spans="1:12">
      <c r="A317" s="53"/>
      <c r="B317" s="53"/>
      <c r="C317" s="33"/>
      <c r="D317" s="53"/>
      <c r="E317" s="78"/>
      <c r="F317" s="13"/>
      <c r="H317" s="63"/>
      <c r="I317" s="63"/>
      <c r="J317" s="34"/>
      <c r="L317" s="68"/>
    </row>
    <row r="318" spans="1:12">
      <c r="A318" s="53"/>
      <c r="B318" s="53"/>
      <c r="C318" s="33"/>
      <c r="D318" s="53"/>
      <c r="E318" s="78"/>
      <c r="F318" s="13"/>
      <c r="H318" s="63"/>
      <c r="I318" s="63"/>
      <c r="J318" s="34"/>
      <c r="L318" s="68"/>
    </row>
    <row r="319" spans="1:12">
      <c r="A319" s="53"/>
      <c r="B319" s="53"/>
      <c r="C319" s="33"/>
      <c r="D319" s="53"/>
      <c r="E319" s="78"/>
      <c r="F319" s="13"/>
      <c r="H319" s="63"/>
      <c r="I319" s="63"/>
      <c r="J319" s="34"/>
      <c r="L319" s="68"/>
    </row>
    <row r="320" spans="1:12">
      <c r="A320" s="53"/>
      <c r="B320" s="53"/>
      <c r="C320" s="33"/>
      <c r="D320" s="53"/>
      <c r="E320" s="78"/>
      <c r="F320" s="13"/>
      <c r="H320" s="63"/>
      <c r="I320" s="63"/>
      <c r="J320" s="34"/>
      <c r="L320" s="68"/>
    </row>
    <row r="321" spans="1:12">
      <c r="A321" s="53"/>
      <c r="B321" s="53"/>
      <c r="C321" s="33"/>
      <c r="D321" s="53"/>
      <c r="E321" s="78"/>
      <c r="F321" s="13"/>
      <c r="H321" s="63"/>
      <c r="I321" s="63"/>
      <c r="J321" s="34"/>
      <c r="L321" s="68"/>
    </row>
    <row r="322" spans="1:12">
      <c r="A322" s="53"/>
      <c r="B322" s="53"/>
      <c r="C322" s="33"/>
      <c r="D322" s="53"/>
      <c r="E322" s="78"/>
      <c r="F322" s="13"/>
      <c r="H322" s="63"/>
      <c r="I322" s="63"/>
      <c r="J322" s="34"/>
      <c r="L322" s="68"/>
    </row>
    <row r="323" spans="1:12">
      <c r="A323" s="53"/>
      <c r="B323" s="53"/>
      <c r="C323" s="33"/>
      <c r="D323" s="53"/>
      <c r="E323" s="78"/>
      <c r="F323" s="13"/>
      <c r="H323" s="63"/>
      <c r="I323" s="63"/>
      <c r="J323" s="34"/>
      <c r="L323" s="68"/>
    </row>
    <row r="324" spans="1:12">
      <c r="A324" s="53"/>
      <c r="B324" s="53"/>
      <c r="C324" s="33"/>
      <c r="D324" s="53"/>
      <c r="E324" s="78"/>
      <c r="F324" s="13"/>
      <c r="H324" s="63"/>
      <c r="I324" s="63"/>
      <c r="J324" s="34"/>
      <c r="L324" s="68"/>
    </row>
    <row r="325" spans="1:12">
      <c r="A325" s="53"/>
      <c r="B325" s="53"/>
      <c r="C325" s="33"/>
      <c r="D325" s="53"/>
      <c r="E325" s="78"/>
      <c r="F325" s="13"/>
      <c r="H325" s="63"/>
      <c r="I325" s="63"/>
      <c r="J325" s="34"/>
      <c r="L325" s="68"/>
    </row>
    <row r="326" spans="1:12">
      <c r="A326" s="53"/>
      <c r="B326" s="53"/>
      <c r="C326" s="33"/>
      <c r="D326" s="53"/>
      <c r="E326" s="78"/>
      <c r="F326" s="13"/>
      <c r="H326" s="63"/>
      <c r="I326" s="63"/>
      <c r="J326" s="34"/>
      <c r="L326" s="68"/>
    </row>
    <row r="327" spans="1:12">
      <c r="A327" s="53"/>
      <c r="B327" s="53"/>
      <c r="C327" s="33"/>
      <c r="D327" s="53"/>
      <c r="E327" s="78"/>
      <c r="F327" s="13"/>
      <c r="H327" s="63"/>
      <c r="I327" s="63"/>
      <c r="J327" s="34"/>
      <c r="L327" s="68"/>
    </row>
    <row r="328" spans="1:12">
      <c r="A328" s="53"/>
      <c r="B328" s="53"/>
      <c r="C328" s="33"/>
      <c r="D328" s="53"/>
      <c r="E328" s="78"/>
      <c r="F328" s="13"/>
      <c r="H328" s="63"/>
      <c r="I328" s="63"/>
      <c r="J328" s="34"/>
      <c r="L328" s="68"/>
    </row>
    <row r="329" spans="1:12">
      <c r="A329" s="53"/>
      <c r="B329" s="53"/>
      <c r="C329" s="33"/>
      <c r="D329" s="53"/>
      <c r="E329" s="78"/>
      <c r="F329" s="13"/>
      <c r="H329" s="63"/>
      <c r="I329" s="63"/>
      <c r="J329" s="34"/>
      <c r="L329" s="68"/>
    </row>
    <row r="330" spans="1:12">
      <c r="A330" s="53"/>
      <c r="B330" s="53"/>
      <c r="C330" s="33"/>
      <c r="D330" s="53"/>
      <c r="E330" s="78"/>
      <c r="F330" s="13"/>
      <c r="H330" s="63"/>
      <c r="I330" s="63"/>
      <c r="J330" s="34"/>
      <c r="L330" s="68"/>
    </row>
    <row r="331" spans="1:12">
      <c r="A331" s="53"/>
      <c r="B331" s="53"/>
      <c r="C331" s="33"/>
      <c r="D331" s="53"/>
      <c r="E331" s="78"/>
      <c r="F331" s="13"/>
      <c r="H331" s="63"/>
      <c r="I331" s="63"/>
      <c r="J331" s="34"/>
      <c r="L331" s="68"/>
    </row>
    <row r="332" spans="1:12">
      <c r="A332" s="53"/>
      <c r="B332" s="53"/>
      <c r="C332" s="33"/>
      <c r="D332" s="53"/>
      <c r="E332" s="78"/>
      <c r="F332" s="13"/>
      <c r="H332" s="63"/>
      <c r="I332" s="63"/>
      <c r="J332" s="34"/>
      <c r="L332" s="68"/>
    </row>
    <row r="333" spans="1:12">
      <c r="A333" s="53"/>
      <c r="B333" s="53"/>
      <c r="C333" s="33"/>
      <c r="D333" s="53"/>
      <c r="E333" s="78"/>
      <c r="F333" s="13"/>
      <c r="H333" s="63"/>
      <c r="I333" s="63"/>
      <c r="J333" s="34"/>
      <c r="L333" s="68"/>
    </row>
    <row r="334" spans="1:12">
      <c r="A334" s="53"/>
      <c r="B334" s="53"/>
      <c r="C334" s="33"/>
      <c r="D334" s="53"/>
      <c r="E334" s="78"/>
      <c r="F334" s="13"/>
      <c r="H334" s="63"/>
      <c r="I334" s="63"/>
      <c r="J334" s="34"/>
      <c r="L334" s="68"/>
    </row>
    <row r="335" spans="1:12">
      <c r="A335" s="53"/>
      <c r="B335" s="53"/>
      <c r="C335" s="33"/>
      <c r="D335" s="53"/>
      <c r="E335" s="78"/>
      <c r="F335" s="13"/>
      <c r="H335" s="63"/>
      <c r="I335" s="63"/>
      <c r="J335" s="34"/>
      <c r="L335" s="68"/>
    </row>
    <row r="336" spans="1:12">
      <c r="A336" s="53"/>
      <c r="B336" s="53"/>
      <c r="C336" s="33"/>
      <c r="D336" s="53"/>
      <c r="E336" s="78"/>
      <c r="F336" s="13"/>
      <c r="H336" s="63"/>
      <c r="I336" s="63"/>
      <c r="J336" s="34"/>
      <c r="L336" s="68"/>
    </row>
    <row r="337" spans="1:12">
      <c r="A337" s="53"/>
      <c r="B337" s="53"/>
      <c r="C337" s="33"/>
      <c r="D337" s="53"/>
      <c r="E337" s="78"/>
      <c r="F337" s="13"/>
      <c r="H337" s="63"/>
      <c r="I337" s="63"/>
      <c r="J337" s="34"/>
      <c r="L337" s="68"/>
    </row>
    <row r="338" spans="1:12">
      <c r="A338" s="53"/>
      <c r="B338" s="53"/>
      <c r="C338" s="33"/>
      <c r="D338" s="53"/>
      <c r="E338" s="78"/>
      <c r="F338" s="13"/>
      <c r="H338" s="63"/>
      <c r="I338" s="63"/>
      <c r="J338" s="34"/>
      <c r="L338" s="68"/>
    </row>
    <row r="339" spans="1:12">
      <c r="A339" s="53"/>
      <c r="B339" s="53"/>
      <c r="C339" s="33"/>
      <c r="D339" s="53"/>
      <c r="E339" s="78"/>
      <c r="F339" s="13"/>
      <c r="H339" s="63"/>
      <c r="I339" s="63"/>
      <c r="J339" s="34"/>
      <c r="L339" s="68"/>
    </row>
    <row r="340" spans="1:12">
      <c r="A340" s="53"/>
      <c r="B340" s="53"/>
      <c r="C340" s="33"/>
      <c r="D340" s="53"/>
      <c r="E340" s="78"/>
      <c r="F340" s="13"/>
      <c r="H340" s="63"/>
      <c r="I340" s="63"/>
      <c r="J340" s="34"/>
      <c r="L340" s="68"/>
    </row>
    <row r="341" spans="1:12">
      <c r="A341" s="53"/>
      <c r="B341" s="53"/>
      <c r="C341" s="33"/>
      <c r="D341" s="53"/>
      <c r="E341" s="78"/>
      <c r="F341" s="13"/>
      <c r="H341" s="63"/>
      <c r="I341" s="63"/>
      <c r="J341" s="34"/>
      <c r="L341" s="68"/>
    </row>
    <row r="342" spans="1:12">
      <c r="A342" s="53"/>
      <c r="B342" s="53"/>
      <c r="C342" s="33"/>
      <c r="D342" s="53"/>
      <c r="E342" s="78"/>
      <c r="F342" s="13"/>
      <c r="H342" s="63"/>
      <c r="I342" s="63"/>
      <c r="J342" s="34"/>
      <c r="L342" s="68"/>
    </row>
    <row r="343" spans="1:12">
      <c r="A343" s="53"/>
      <c r="B343" s="53"/>
      <c r="C343" s="33"/>
      <c r="D343" s="53"/>
      <c r="E343" s="78"/>
      <c r="F343" s="13"/>
      <c r="H343" s="63"/>
      <c r="I343" s="63"/>
      <c r="J343" s="34"/>
      <c r="L343" s="68"/>
    </row>
    <row r="344" spans="1:12">
      <c r="A344" s="53"/>
      <c r="B344" s="53"/>
      <c r="C344" s="33"/>
      <c r="D344" s="53"/>
      <c r="E344" s="78"/>
      <c r="F344" s="13"/>
      <c r="H344" s="63"/>
      <c r="I344" s="63"/>
      <c r="J344" s="34"/>
      <c r="L344" s="68"/>
    </row>
    <row r="345" spans="1:12">
      <c r="A345" s="53"/>
      <c r="B345" s="53"/>
      <c r="C345" s="33"/>
      <c r="D345" s="53"/>
      <c r="E345" s="78"/>
      <c r="F345" s="13"/>
      <c r="H345" s="63"/>
      <c r="I345" s="63"/>
      <c r="J345" s="34"/>
      <c r="L345" s="68"/>
    </row>
    <row r="346" spans="1:12">
      <c r="A346" s="53"/>
      <c r="B346" s="53"/>
      <c r="C346" s="33"/>
      <c r="D346" s="53"/>
      <c r="E346" s="78"/>
      <c r="F346" s="13"/>
      <c r="H346" s="63"/>
      <c r="I346" s="63"/>
      <c r="J346" s="34"/>
      <c r="L346" s="68"/>
    </row>
    <row r="347" spans="1:12">
      <c r="A347" s="53"/>
      <c r="B347" s="53"/>
      <c r="C347" s="33"/>
      <c r="D347" s="53"/>
      <c r="E347" s="78"/>
      <c r="F347" s="13"/>
      <c r="H347" s="63"/>
      <c r="I347" s="63"/>
      <c r="J347" s="34"/>
      <c r="L347" s="68"/>
    </row>
    <row r="348" spans="1:12">
      <c r="A348" s="53"/>
      <c r="B348" s="53"/>
      <c r="C348" s="33"/>
      <c r="D348" s="53"/>
      <c r="E348" s="78"/>
      <c r="F348" s="13"/>
      <c r="H348" s="63"/>
      <c r="I348" s="63"/>
      <c r="J348" s="34"/>
      <c r="L348" s="68"/>
    </row>
    <row r="349" spans="1:12">
      <c r="A349" s="53"/>
      <c r="B349" s="53"/>
      <c r="C349" s="33"/>
      <c r="D349" s="53"/>
      <c r="E349" s="78"/>
      <c r="F349" s="13"/>
      <c r="H349" s="63"/>
      <c r="I349" s="63"/>
      <c r="J349" s="34"/>
      <c r="L349" s="68"/>
    </row>
    <row r="350" spans="1:12">
      <c r="A350" s="53"/>
      <c r="B350" s="53"/>
      <c r="C350" s="33"/>
      <c r="D350" s="53"/>
      <c r="E350" s="78"/>
      <c r="F350" s="13"/>
      <c r="H350" s="63"/>
      <c r="I350" s="63"/>
      <c r="J350" s="34"/>
      <c r="L350" s="68"/>
    </row>
    <row r="351" spans="1:12">
      <c r="A351" s="53"/>
      <c r="B351" s="53"/>
      <c r="C351" s="33"/>
      <c r="D351" s="53"/>
      <c r="E351" s="78"/>
      <c r="F351" s="13"/>
      <c r="H351" s="63"/>
      <c r="I351" s="63"/>
      <c r="J351" s="34"/>
      <c r="L351" s="68"/>
    </row>
    <row r="352" spans="1:12">
      <c r="A352" s="53"/>
      <c r="B352" s="53"/>
      <c r="C352" s="33"/>
      <c r="D352" s="53"/>
      <c r="E352" s="78"/>
      <c r="F352" s="13"/>
      <c r="H352" s="63"/>
      <c r="I352" s="63"/>
      <c r="J352" s="34"/>
      <c r="L352" s="68"/>
    </row>
    <row r="353" spans="1:12">
      <c r="A353" s="53"/>
      <c r="B353" s="53"/>
      <c r="C353" s="33"/>
      <c r="D353" s="53"/>
      <c r="E353" s="78"/>
      <c r="F353" s="13"/>
      <c r="H353" s="63"/>
      <c r="I353" s="63"/>
      <c r="J353" s="34"/>
      <c r="L353" s="68"/>
    </row>
    <row r="354" spans="1:12">
      <c r="A354" s="53"/>
      <c r="B354" s="53"/>
      <c r="C354" s="34"/>
      <c r="D354" s="53"/>
      <c r="E354" s="78"/>
      <c r="F354" s="13"/>
      <c r="H354" s="63"/>
      <c r="I354" s="63"/>
      <c r="J354" s="34"/>
      <c r="L354" s="68"/>
    </row>
    <row r="355" spans="1:12">
      <c r="A355" s="53"/>
      <c r="B355" s="53"/>
      <c r="C355" s="34"/>
      <c r="D355" s="53"/>
      <c r="E355" s="78"/>
      <c r="F355" s="13"/>
      <c r="H355" s="63"/>
      <c r="I355" s="63"/>
      <c r="J355" s="34"/>
      <c r="L355" s="68"/>
    </row>
    <row r="356" spans="1:12">
      <c r="A356" s="53"/>
      <c r="B356" s="53"/>
      <c r="C356" s="34"/>
      <c r="D356" s="53"/>
      <c r="E356" s="78"/>
      <c r="F356" s="13"/>
      <c r="H356" s="63"/>
      <c r="I356" s="63"/>
      <c r="J356" s="34"/>
      <c r="L356" s="68"/>
    </row>
    <row r="357" spans="1:12">
      <c r="A357" s="53"/>
      <c r="B357" s="53"/>
      <c r="C357" s="34"/>
      <c r="D357" s="53"/>
      <c r="E357" s="78"/>
      <c r="F357" s="13"/>
      <c r="H357" s="63"/>
      <c r="I357" s="63"/>
      <c r="J357" s="34"/>
      <c r="L357" s="68"/>
    </row>
    <row r="358" spans="1:12">
      <c r="A358" s="53"/>
      <c r="B358" s="53"/>
      <c r="C358" s="34"/>
      <c r="D358" s="53"/>
      <c r="E358" s="78"/>
      <c r="F358" s="13"/>
      <c r="H358" s="63"/>
      <c r="I358" s="63"/>
      <c r="J358" s="34"/>
      <c r="L358" s="68"/>
    </row>
    <row r="359" spans="1:12">
      <c r="A359" s="53"/>
      <c r="B359" s="53"/>
      <c r="C359" s="34"/>
      <c r="D359" s="53"/>
      <c r="E359" s="78"/>
      <c r="F359" s="13"/>
      <c r="H359" s="63"/>
      <c r="I359" s="63"/>
      <c r="J359" s="34"/>
      <c r="L359" s="68"/>
    </row>
    <row r="360" spans="1:12">
      <c r="A360" s="53"/>
      <c r="B360" s="53"/>
      <c r="C360" s="34"/>
      <c r="D360" s="53"/>
      <c r="E360" s="78"/>
      <c r="F360" s="13"/>
      <c r="H360" s="63"/>
      <c r="I360" s="63"/>
      <c r="J360" s="34"/>
      <c r="L360" s="68"/>
    </row>
    <row r="361" spans="1:12">
      <c r="A361" s="53"/>
      <c r="B361" s="53"/>
      <c r="C361" s="34"/>
      <c r="D361" s="53"/>
      <c r="E361" s="78"/>
      <c r="F361" s="13"/>
      <c r="H361" s="63"/>
      <c r="I361" s="63"/>
      <c r="J361" s="34"/>
      <c r="L361" s="68"/>
    </row>
    <row r="362" spans="1:12">
      <c r="A362" s="53"/>
      <c r="B362" s="53"/>
      <c r="C362" s="34"/>
      <c r="D362" s="53"/>
      <c r="E362" s="78"/>
      <c r="F362" s="13"/>
      <c r="H362" s="63"/>
      <c r="I362" s="63"/>
      <c r="J362" s="34"/>
      <c r="L362" s="68"/>
    </row>
    <row r="363" spans="1:12">
      <c r="A363" s="53"/>
      <c r="B363" s="53"/>
      <c r="C363" s="34"/>
      <c r="D363" s="53"/>
      <c r="E363" s="78"/>
      <c r="F363" s="13"/>
      <c r="H363" s="63"/>
      <c r="I363" s="63"/>
      <c r="J363" s="34"/>
      <c r="L363" s="68"/>
    </row>
    <row r="364" spans="1:12">
      <c r="A364" s="53"/>
      <c r="B364" s="53"/>
      <c r="C364" s="34"/>
      <c r="D364" s="53"/>
      <c r="E364" s="78"/>
      <c r="F364" s="13"/>
      <c r="H364" s="63"/>
      <c r="I364" s="63"/>
      <c r="J364" s="34"/>
      <c r="L364" s="68"/>
    </row>
    <row r="365" spans="1:12">
      <c r="A365" s="53"/>
      <c r="B365" s="53"/>
      <c r="C365" s="34"/>
      <c r="D365" s="53"/>
      <c r="E365" s="78"/>
      <c r="F365" s="13"/>
      <c r="H365" s="63"/>
      <c r="I365" s="63"/>
      <c r="J365" s="34"/>
      <c r="L365" s="68"/>
    </row>
    <row r="366" spans="1:12">
      <c r="A366" s="2"/>
      <c r="B366" s="2"/>
      <c r="D366" s="2"/>
      <c r="E366" s="3"/>
      <c r="F366" s="13"/>
    </row>
    <row r="367" spans="1:12">
      <c r="A367" s="2"/>
      <c r="B367" s="2"/>
      <c r="D367" s="2"/>
      <c r="E367" s="3"/>
      <c r="F367" s="13"/>
    </row>
    <row r="368" spans="1:12">
      <c r="A368" s="2"/>
      <c r="B368" s="2"/>
      <c r="D368" s="2"/>
      <c r="E368" s="3"/>
      <c r="F368" s="13"/>
    </row>
    <row r="369" spans="1:6">
      <c r="A369" s="2"/>
      <c r="B369" s="2"/>
      <c r="D369" s="2"/>
      <c r="E369" s="3"/>
      <c r="F369" s="13"/>
    </row>
    <row r="370" spans="1:6">
      <c r="A370" s="2"/>
      <c r="B370" s="2"/>
      <c r="D370" s="2"/>
      <c r="E370" s="3"/>
      <c r="F370" s="13"/>
    </row>
    <row r="371" spans="1:6">
      <c r="A371" s="2"/>
      <c r="B371" s="2"/>
      <c r="D371" s="2"/>
      <c r="E371" s="3"/>
      <c r="F371" s="13"/>
    </row>
    <row r="372" spans="1:6">
      <c r="A372" s="2"/>
      <c r="B372" s="2"/>
      <c r="D372" s="2"/>
      <c r="E372" s="3"/>
      <c r="F372" s="13"/>
    </row>
    <row r="373" spans="1:6">
      <c r="A373" s="2"/>
      <c r="B373" s="2"/>
      <c r="D373" s="2"/>
      <c r="E373" s="3"/>
      <c r="F373" s="13"/>
    </row>
    <row r="374" spans="1:6">
      <c r="A374" s="2"/>
      <c r="B374" s="2"/>
      <c r="D374" s="2"/>
      <c r="E374" s="3"/>
      <c r="F374" s="13"/>
    </row>
    <row r="375" spans="1:6">
      <c r="A375" s="2"/>
      <c r="B375" s="2"/>
      <c r="D375" s="2"/>
      <c r="E375" s="3"/>
      <c r="F375" s="13"/>
    </row>
    <row r="376" spans="1:6">
      <c r="A376" s="2"/>
      <c r="B376" s="2"/>
      <c r="D376" s="2"/>
      <c r="E376" s="3"/>
      <c r="F376" s="13"/>
    </row>
    <row r="377" spans="1:6">
      <c r="A377" s="2"/>
      <c r="B377" s="2"/>
      <c r="D377" s="2"/>
      <c r="E377" s="3"/>
      <c r="F377" s="13"/>
    </row>
    <row r="378" spans="1:6">
      <c r="A378" s="2"/>
      <c r="B378" s="2"/>
      <c r="D378" s="2"/>
      <c r="E378" s="3"/>
      <c r="F378" s="13"/>
    </row>
    <row r="379" spans="1:6">
      <c r="A379" s="2"/>
      <c r="B379" s="2"/>
      <c r="D379" s="2"/>
      <c r="E379" s="3"/>
      <c r="F379" s="13"/>
    </row>
    <row r="380" spans="1:6">
      <c r="A380" s="2"/>
      <c r="B380" s="2"/>
      <c r="D380" s="2"/>
      <c r="E380" s="3"/>
      <c r="F380" s="13"/>
    </row>
    <row r="381" spans="1:6">
      <c r="A381" s="2"/>
      <c r="B381" s="2"/>
      <c r="D381" s="2"/>
      <c r="E381" s="3"/>
      <c r="F381" s="13"/>
    </row>
    <row r="382" spans="1:6">
      <c r="A382" s="2"/>
      <c r="B382" s="2"/>
      <c r="D382" s="2"/>
      <c r="E382" s="3"/>
      <c r="F382" s="13"/>
    </row>
    <row r="383" spans="1:6">
      <c r="A383" s="2"/>
      <c r="B383" s="2"/>
      <c r="D383" s="2"/>
      <c r="E383" s="3"/>
      <c r="F383" s="13"/>
    </row>
    <row r="384" spans="1:6">
      <c r="A384" s="2"/>
      <c r="B384" s="2"/>
      <c r="D384" s="2"/>
      <c r="E384" s="3"/>
      <c r="F384" s="13"/>
    </row>
    <row r="385" spans="1:6">
      <c r="A385" s="2"/>
      <c r="B385" s="2"/>
      <c r="D385" s="2"/>
      <c r="E385" s="3"/>
      <c r="F385" s="13"/>
    </row>
    <row r="386" spans="1:6">
      <c r="A386" s="2"/>
      <c r="B386" s="2"/>
      <c r="D386" s="2"/>
      <c r="E386" s="3"/>
      <c r="F386" s="13"/>
    </row>
    <row r="387" spans="1:6">
      <c r="A387" s="2"/>
      <c r="B387" s="2"/>
      <c r="D387" s="2"/>
      <c r="E387" s="3"/>
      <c r="F387" s="13"/>
    </row>
    <row r="388" spans="1:6">
      <c r="A388" s="2"/>
      <c r="B388" s="2"/>
      <c r="D388" s="2"/>
      <c r="E388" s="3"/>
      <c r="F388" s="13"/>
    </row>
    <row r="389" spans="1:6">
      <c r="A389" s="2"/>
      <c r="B389" s="2"/>
      <c r="D389" s="2"/>
      <c r="E389" s="3"/>
      <c r="F389" s="13"/>
    </row>
    <row r="390" spans="1:6">
      <c r="A390" s="2"/>
      <c r="B390" s="2"/>
      <c r="D390" s="2"/>
      <c r="E390" s="3"/>
      <c r="F390" s="13"/>
    </row>
    <row r="391" spans="1:6">
      <c r="A391" s="2"/>
      <c r="B391" s="2"/>
      <c r="D391" s="2"/>
      <c r="E391" s="3"/>
      <c r="F391" s="13"/>
    </row>
    <row r="392" spans="1:6">
      <c r="A392" s="2"/>
      <c r="B392" s="2"/>
      <c r="D392" s="2"/>
      <c r="E392" s="3"/>
      <c r="F392" s="13"/>
    </row>
    <row r="393" spans="1:6">
      <c r="A393" s="2"/>
      <c r="B393" s="2"/>
      <c r="D393" s="2"/>
      <c r="E393" s="3"/>
      <c r="F393" s="13"/>
    </row>
    <row r="394" spans="1:6">
      <c r="A394" s="2"/>
      <c r="B394" s="2"/>
      <c r="D394" s="2"/>
      <c r="E394" s="3"/>
      <c r="F394" s="13"/>
    </row>
    <row r="395" spans="1:6">
      <c r="A395" s="2"/>
      <c r="B395" s="2"/>
      <c r="D395" s="2"/>
      <c r="E395" s="3"/>
      <c r="F395" s="13"/>
    </row>
    <row r="396" spans="1:6">
      <c r="A396" s="2"/>
      <c r="B396" s="2"/>
      <c r="D396" s="2"/>
      <c r="E396" s="3"/>
      <c r="F396" s="13"/>
    </row>
    <row r="397" spans="1:6">
      <c r="A397" s="2"/>
      <c r="B397" s="2"/>
      <c r="D397" s="2"/>
      <c r="E397" s="3"/>
      <c r="F397" s="13"/>
    </row>
    <row r="398" spans="1:6">
      <c r="A398" s="2"/>
      <c r="B398" s="2"/>
      <c r="D398" s="2"/>
      <c r="E398" s="3"/>
      <c r="F398" s="13"/>
    </row>
    <row r="399" spans="1:6">
      <c r="A399" s="2"/>
      <c r="B399" s="2"/>
      <c r="D399" s="2"/>
      <c r="E399" s="3"/>
      <c r="F399" s="13"/>
    </row>
    <row r="400" spans="1:6">
      <c r="A400" s="2"/>
      <c r="B400" s="2"/>
      <c r="D400" s="2"/>
      <c r="E400" s="3"/>
      <c r="F400" s="13"/>
    </row>
    <row r="401" spans="1:6">
      <c r="A401" s="2"/>
      <c r="B401" s="2"/>
      <c r="D401" s="2"/>
      <c r="E401" s="3"/>
      <c r="F401" s="13"/>
    </row>
    <row r="402" spans="1:6">
      <c r="A402" s="2"/>
      <c r="B402" s="2"/>
      <c r="D402" s="2"/>
      <c r="E402" s="3"/>
      <c r="F402" s="13"/>
    </row>
    <row r="403" spans="1:6">
      <c r="A403" s="2"/>
      <c r="B403" s="2"/>
      <c r="D403" s="2"/>
      <c r="E403" s="3"/>
      <c r="F403" s="13"/>
    </row>
    <row r="404" spans="1:6">
      <c r="A404" s="2"/>
      <c r="B404" s="2"/>
      <c r="D404" s="2"/>
      <c r="E404" s="3"/>
      <c r="F404" s="13"/>
    </row>
    <row r="405" spans="1:6">
      <c r="A405" s="2"/>
      <c r="B405" s="2"/>
      <c r="D405" s="2"/>
      <c r="E405" s="3"/>
      <c r="F405" s="13"/>
    </row>
    <row r="406" spans="1:6">
      <c r="A406" s="2"/>
      <c r="B406" s="2"/>
      <c r="D406" s="2"/>
      <c r="E406" s="3"/>
      <c r="F406" s="13"/>
    </row>
    <row r="407" spans="1:6">
      <c r="A407" s="2"/>
      <c r="B407" s="2"/>
      <c r="D407" s="2"/>
      <c r="E407" s="3"/>
      <c r="F407" s="13"/>
    </row>
    <row r="408" spans="1:6">
      <c r="A408" s="2"/>
      <c r="B408" s="2"/>
      <c r="D408" s="2"/>
      <c r="E408" s="3"/>
      <c r="F408" s="13"/>
    </row>
    <row r="409" spans="1:6">
      <c r="A409" s="2"/>
      <c r="B409" s="2"/>
      <c r="D409" s="2"/>
      <c r="E409" s="3"/>
      <c r="F409" s="13"/>
    </row>
    <row r="410" spans="1:6">
      <c r="A410" s="2"/>
      <c r="B410" s="2"/>
      <c r="D410" s="2"/>
      <c r="E410" s="3"/>
      <c r="F410" s="13"/>
    </row>
    <row r="411" spans="1:6">
      <c r="A411" s="2"/>
      <c r="B411" s="2"/>
      <c r="D411" s="2"/>
      <c r="E411" s="3"/>
      <c r="F411" s="13"/>
    </row>
    <row r="412" spans="1:6">
      <c r="A412" s="2"/>
      <c r="B412" s="2"/>
      <c r="D412" s="2"/>
      <c r="E412" s="3"/>
      <c r="F412" s="13"/>
    </row>
    <row r="413" spans="1:6">
      <c r="A413" s="2"/>
      <c r="B413" s="2"/>
      <c r="D413" s="2"/>
      <c r="E413" s="3"/>
      <c r="F413" s="13"/>
    </row>
    <row r="414" spans="1:6">
      <c r="A414" s="2"/>
      <c r="B414" s="2"/>
      <c r="D414" s="2"/>
      <c r="E414" s="3"/>
      <c r="F414" s="13"/>
    </row>
    <row r="415" spans="1:6">
      <c r="A415" s="2"/>
      <c r="B415" s="2"/>
      <c r="D415" s="2"/>
      <c r="E415" s="3"/>
      <c r="F415" s="13"/>
    </row>
    <row r="416" spans="1:6">
      <c r="A416" s="2"/>
      <c r="B416" s="2"/>
      <c r="D416" s="2"/>
      <c r="E416" s="3"/>
      <c r="F416" s="13"/>
    </row>
    <row r="417" spans="1:6">
      <c r="A417" s="2"/>
      <c r="B417" s="2"/>
      <c r="D417" s="2"/>
      <c r="E417" s="3"/>
      <c r="F417" s="13"/>
    </row>
    <row r="418" spans="1:6">
      <c r="A418" s="2"/>
      <c r="B418" s="2"/>
      <c r="D418" s="2"/>
      <c r="E418" s="3"/>
      <c r="F418" s="13"/>
    </row>
    <row r="419" spans="1:6">
      <c r="A419" s="2"/>
      <c r="B419" s="2"/>
      <c r="D419" s="2"/>
      <c r="E419" s="3"/>
      <c r="F419" s="13"/>
    </row>
    <row r="420" spans="1:6">
      <c r="A420" s="2"/>
      <c r="B420" s="2"/>
      <c r="D420" s="2"/>
      <c r="E420" s="3"/>
      <c r="F420" s="13"/>
    </row>
    <row r="421" spans="1:6">
      <c r="A421" s="2"/>
      <c r="B421" s="2"/>
      <c r="D421" s="2"/>
      <c r="E421" s="3"/>
      <c r="F421" s="13"/>
    </row>
    <row r="422" spans="1:6">
      <c r="A422" s="2"/>
      <c r="B422" s="2"/>
      <c r="D422" s="2"/>
      <c r="E422" s="3"/>
      <c r="F422" s="13"/>
    </row>
    <row r="423" spans="1:6">
      <c r="A423" s="2"/>
      <c r="B423" s="2"/>
      <c r="D423" s="2"/>
      <c r="E423" s="3"/>
      <c r="F423" s="13"/>
    </row>
    <row r="424" spans="1:6">
      <c r="A424" s="2"/>
      <c r="B424" s="2"/>
      <c r="D424" s="2"/>
      <c r="E424" s="3"/>
      <c r="F424" s="13"/>
    </row>
    <row r="425" spans="1:6">
      <c r="A425" s="2"/>
      <c r="B425" s="2"/>
      <c r="D425" s="2"/>
      <c r="E425" s="3"/>
      <c r="F425" s="13"/>
    </row>
    <row r="426" spans="1:6">
      <c r="A426" s="2"/>
      <c r="B426" s="2"/>
      <c r="D426" s="2"/>
      <c r="E426" s="3"/>
      <c r="F426" s="13"/>
    </row>
    <row r="427" spans="1:6">
      <c r="A427" s="2"/>
      <c r="B427" s="2"/>
      <c r="D427" s="2"/>
      <c r="E427" s="3"/>
      <c r="F427" s="13"/>
    </row>
    <row r="428" spans="1:6">
      <c r="A428" s="2"/>
      <c r="B428" s="2"/>
      <c r="D428" s="2"/>
      <c r="E428" s="3"/>
      <c r="F428" s="13"/>
    </row>
    <row r="429" spans="1:6">
      <c r="A429" s="2"/>
      <c r="B429" s="2"/>
      <c r="D429" s="2"/>
      <c r="E429" s="3"/>
      <c r="F429" s="13"/>
    </row>
    <row r="430" spans="1:6">
      <c r="A430" s="2"/>
      <c r="B430" s="2"/>
      <c r="D430" s="2"/>
      <c r="E430" s="3"/>
      <c r="F430" s="13"/>
    </row>
    <row r="431" spans="1:6">
      <c r="A431" s="2"/>
      <c r="B431" s="2"/>
      <c r="D431" s="2"/>
      <c r="E431" s="3"/>
      <c r="F431" s="13"/>
    </row>
    <row r="432" spans="1:6">
      <c r="A432" s="2"/>
      <c r="B432" s="2"/>
      <c r="D432" s="2"/>
      <c r="E432" s="3"/>
      <c r="F432" s="13"/>
    </row>
    <row r="433" spans="1:6">
      <c r="A433" s="2"/>
      <c r="B433" s="2"/>
      <c r="D433" s="2"/>
      <c r="E433" s="3"/>
      <c r="F433" s="13"/>
    </row>
    <row r="434" spans="1:6">
      <c r="A434" s="2"/>
      <c r="B434" s="2"/>
      <c r="D434" s="2"/>
      <c r="E434" s="3"/>
      <c r="F434" s="13"/>
    </row>
    <row r="435" spans="1:6">
      <c r="A435" s="2"/>
      <c r="B435" s="2"/>
      <c r="D435" s="2"/>
      <c r="E435" s="3"/>
      <c r="F435" s="13"/>
    </row>
    <row r="436" spans="1:6">
      <c r="A436" s="2"/>
      <c r="B436" s="2"/>
      <c r="D436" s="2"/>
      <c r="E436" s="3"/>
      <c r="F436" s="13"/>
    </row>
    <row r="437" spans="1:6">
      <c r="A437" s="2"/>
      <c r="B437" s="2"/>
      <c r="D437" s="2"/>
      <c r="E437" s="3"/>
      <c r="F437" s="13"/>
    </row>
    <row r="438" spans="1:6">
      <c r="A438" s="2"/>
      <c r="B438" s="2"/>
      <c r="D438" s="2"/>
      <c r="E438" s="3"/>
      <c r="F438" s="13"/>
    </row>
    <row r="439" spans="1:6">
      <c r="A439" s="2"/>
      <c r="B439" s="2"/>
      <c r="D439" s="2"/>
      <c r="E439" s="3"/>
      <c r="F439" s="13"/>
    </row>
    <row r="440" spans="1:6">
      <c r="A440" s="2"/>
      <c r="B440" s="2"/>
      <c r="D440" s="2"/>
      <c r="E440" s="3"/>
      <c r="F440" s="13"/>
    </row>
    <row r="441" spans="1:6">
      <c r="A441" s="2"/>
      <c r="B441" s="2"/>
      <c r="D441" s="2"/>
      <c r="E441" s="3"/>
      <c r="F441" s="13"/>
    </row>
    <row r="442" spans="1:6">
      <c r="A442" s="2"/>
      <c r="B442" s="2"/>
      <c r="D442" s="2"/>
      <c r="E442" s="3"/>
      <c r="F442" s="13"/>
    </row>
    <row r="443" spans="1:6">
      <c r="A443" s="2"/>
      <c r="B443" s="2"/>
      <c r="D443" s="2"/>
      <c r="E443" s="3"/>
      <c r="F443" s="13"/>
    </row>
    <row r="444" spans="1:6">
      <c r="A444" s="2"/>
      <c r="B444" s="2"/>
      <c r="D444" s="2"/>
      <c r="E444" s="3"/>
      <c r="F444" s="13"/>
    </row>
    <row r="445" spans="1:6">
      <c r="A445" s="2"/>
      <c r="B445" s="2"/>
      <c r="D445" s="2"/>
      <c r="E445" s="3"/>
      <c r="F445" s="13"/>
    </row>
    <row r="446" spans="1:6">
      <c r="A446" s="2"/>
      <c r="B446" s="2"/>
      <c r="D446" s="2"/>
      <c r="E446" s="3"/>
      <c r="F446" s="13"/>
    </row>
    <row r="447" spans="1:6">
      <c r="A447" s="2"/>
      <c r="B447" s="2"/>
      <c r="D447" s="2"/>
      <c r="E447" s="3"/>
      <c r="F447" s="13"/>
    </row>
    <row r="448" spans="1:6">
      <c r="A448" s="2"/>
      <c r="B448" s="2"/>
      <c r="D448" s="2"/>
      <c r="E448" s="3"/>
      <c r="F448" s="13"/>
    </row>
    <row r="449" spans="1:6">
      <c r="A449" s="2"/>
      <c r="B449" s="2"/>
      <c r="D449" s="2"/>
      <c r="E449" s="3"/>
      <c r="F449" s="13"/>
    </row>
    <row r="450" spans="1:6">
      <c r="A450" s="2"/>
      <c r="B450" s="2"/>
      <c r="D450" s="2"/>
      <c r="E450" s="3"/>
      <c r="F450" s="13"/>
    </row>
    <row r="451" spans="1:6">
      <c r="A451" s="2"/>
      <c r="B451" s="2"/>
      <c r="D451" s="2"/>
      <c r="E451" s="3"/>
      <c r="F451" s="13"/>
    </row>
    <row r="452" spans="1:6">
      <c r="A452" s="2"/>
      <c r="B452" s="2"/>
      <c r="D452" s="2"/>
      <c r="E452" s="3"/>
      <c r="F452" s="13"/>
    </row>
    <row r="453" spans="1:6">
      <c r="A453" s="2"/>
      <c r="B453" s="2"/>
      <c r="D453" s="2"/>
      <c r="E453" s="3"/>
      <c r="F453" s="13"/>
    </row>
    <row r="454" spans="1:6">
      <c r="A454" s="2"/>
      <c r="B454" s="2"/>
      <c r="D454" s="2"/>
      <c r="E454" s="3"/>
      <c r="F454" s="13"/>
    </row>
    <row r="455" spans="1:6">
      <c r="A455" s="2"/>
      <c r="B455" s="2"/>
      <c r="D455" s="2"/>
      <c r="E455" s="3"/>
      <c r="F455" s="13"/>
    </row>
    <row r="456" spans="1:6">
      <c r="A456" s="2"/>
      <c r="B456" s="2"/>
      <c r="D456" s="2"/>
      <c r="E456" s="3"/>
      <c r="F456" s="13"/>
    </row>
    <row r="457" spans="1:6">
      <c r="A457" s="2"/>
      <c r="B457" s="2"/>
      <c r="D457" s="2"/>
      <c r="E457" s="3"/>
      <c r="F457" s="13"/>
    </row>
    <row r="458" spans="1:6">
      <c r="A458" s="2"/>
      <c r="B458" s="2"/>
      <c r="D458" s="2"/>
      <c r="E458" s="3"/>
      <c r="F458" s="13"/>
    </row>
    <row r="459" spans="1:6">
      <c r="A459" s="2"/>
      <c r="B459" s="2"/>
      <c r="D459" s="2"/>
      <c r="E459" s="3"/>
      <c r="F459" s="13"/>
    </row>
    <row r="460" spans="1:6">
      <c r="A460" s="2"/>
      <c r="B460" s="2"/>
      <c r="D460" s="2"/>
      <c r="E460" s="3"/>
      <c r="F460" s="13"/>
    </row>
    <row r="461" spans="1:6">
      <c r="A461" s="2"/>
      <c r="B461" s="2"/>
      <c r="D461" s="2"/>
      <c r="E461" s="3"/>
      <c r="F461" s="13"/>
    </row>
    <row r="462" spans="1:6">
      <c r="A462" s="2"/>
      <c r="B462" s="2"/>
      <c r="D462" s="2"/>
      <c r="E462" s="3"/>
      <c r="F462" s="13"/>
    </row>
    <row r="463" spans="1:6">
      <c r="A463" s="2"/>
      <c r="B463" s="2"/>
      <c r="D463" s="2"/>
      <c r="E463" s="3"/>
      <c r="F463" s="13"/>
    </row>
    <row r="464" spans="1:6">
      <c r="A464" s="2"/>
      <c r="B464" s="2"/>
      <c r="D464" s="2"/>
      <c r="E464" s="3"/>
      <c r="F464" s="13"/>
    </row>
    <row r="465" spans="1:6">
      <c r="A465" s="2"/>
      <c r="B465" s="2"/>
      <c r="D465" s="2"/>
      <c r="E465" s="3"/>
      <c r="F465" s="13"/>
    </row>
    <row r="466" spans="1:6">
      <c r="A466" s="2"/>
      <c r="B466" s="2"/>
      <c r="D466" s="2"/>
      <c r="E466" s="3"/>
      <c r="F466" s="13"/>
    </row>
    <row r="467" spans="1:6">
      <c r="A467" s="2"/>
      <c r="B467" s="2"/>
      <c r="D467" s="2"/>
      <c r="E467" s="3"/>
      <c r="F467" s="13"/>
    </row>
    <row r="468" spans="1:6">
      <c r="A468" s="2"/>
      <c r="B468" s="2"/>
      <c r="D468" s="2"/>
      <c r="E468" s="3"/>
      <c r="F468" s="13"/>
    </row>
    <row r="469" spans="1:6">
      <c r="A469" s="2"/>
      <c r="B469" s="2"/>
      <c r="D469" s="2"/>
      <c r="E469" s="3"/>
      <c r="F469" s="13"/>
    </row>
    <row r="470" spans="1:6">
      <c r="A470" s="2"/>
      <c r="B470" s="2"/>
      <c r="D470" s="2"/>
      <c r="E470" s="3"/>
      <c r="F470" s="13"/>
    </row>
    <row r="471" spans="1:6">
      <c r="A471" s="2"/>
      <c r="B471" s="2"/>
      <c r="D471" s="2"/>
      <c r="E471" s="3"/>
      <c r="F471" s="13"/>
    </row>
    <row r="472" spans="1:6">
      <c r="A472" s="2"/>
      <c r="B472" s="2"/>
      <c r="D472" s="2"/>
      <c r="E472" s="3"/>
      <c r="F472" s="13"/>
    </row>
    <row r="473" spans="1:6">
      <c r="A473" s="2"/>
      <c r="B473" s="2"/>
      <c r="D473" s="2"/>
      <c r="E473" s="3"/>
      <c r="F473" s="13"/>
    </row>
    <row r="474" spans="1:6">
      <c r="A474" s="2"/>
      <c r="B474" s="2"/>
      <c r="D474" s="2"/>
      <c r="E474" s="3"/>
      <c r="F474" s="13"/>
    </row>
    <row r="475" spans="1:6">
      <c r="D475" s="2"/>
      <c r="E475" s="3"/>
      <c r="F475" s="13"/>
    </row>
    <row r="476" spans="1:6">
      <c r="D476" s="2"/>
      <c r="E476" s="3"/>
      <c r="F476" s="13"/>
    </row>
    <row r="477" spans="1:6">
      <c r="D477" s="2"/>
      <c r="E477" s="3"/>
      <c r="F477" s="13"/>
    </row>
    <row r="478" spans="1:6">
      <c r="D478" s="2"/>
      <c r="E478" s="3"/>
      <c r="F478" s="13"/>
    </row>
    <row r="479" spans="1:6">
      <c r="D479" s="2"/>
      <c r="E479" s="3"/>
      <c r="F479" s="13"/>
    </row>
    <row r="480" spans="1:6">
      <c r="D480" s="2"/>
      <c r="E480" s="3"/>
      <c r="F480" s="13"/>
    </row>
    <row r="481" spans="4:6">
      <c r="D481" s="2"/>
      <c r="E481" s="3"/>
      <c r="F481" s="13"/>
    </row>
    <row r="482" spans="4:6">
      <c r="D482" s="2"/>
      <c r="E482" s="3"/>
      <c r="F482" s="13"/>
    </row>
    <row r="483" spans="4:6">
      <c r="D483" s="2"/>
      <c r="E483" s="3"/>
      <c r="F483" s="13"/>
    </row>
    <row r="484" spans="4:6">
      <c r="D484" s="2"/>
      <c r="E484" s="3"/>
      <c r="F484" s="13"/>
    </row>
    <row r="485" spans="4:6">
      <c r="D485" s="2"/>
      <c r="E485" s="3"/>
      <c r="F485" s="13"/>
    </row>
    <row r="486" spans="4:6">
      <c r="D486" s="2"/>
      <c r="E486" s="3"/>
      <c r="F486" s="13"/>
    </row>
    <row r="487" spans="4:6">
      <c r="D487" s="2"/>
      <c r="E487" s="3"/>
      <c r="F487" s="13"/>
    </row>
    <row r="488" spans="4:6">
      <c r="D488" s="2"/>
      <c r="E488" s="3"/>
      <c r="F488" s="13"/>
    </row>
    <row r="489" spans="4:6">
      <c r="D489" s="2"/>
      <c r="E489" s="3"/>
      <c r="F489" s="13"/>
    </row>
    <row r="490" spans="4:6">
      <c r="D490" s="2"/>
      <c r="E490" s="3"/>
      <c r="F490" s="13"/>
    </row>
    <row r="491" spans="4:6">
      <c r="D491" s="2"/>
      <c r="E491" s="3"/>
      <c r="F491" s="13"/>
    </row>
    <row r="492" spans="4:6">
      <c r="D492" s="2"/>
      <c r="E492" s="3"/>
      <c r="F492" s="13"/>
    </row>
    <row r="493" spans="4:6">
      <c r="D493" s="2"/>
      <c r="E493" s="3"/>
      <c r="F493" s="13"/>
    </row>
    <row r="494" spans="4:6">
      <c r="D494" s="2"/>
      <c r="E494" s="3"/>
      <c r="F494" s="13"/>
    </row>
    <row r="495" spans="4:6">
      <c r="D495" s="2"/>
      <c r="E495" s="3"/>
      <c r="F495" s="13"/>
    </row>
    <row r="496" spans="4:6">
      <c r="D496" s="2"/>
      <c r="E496" s="3"/>
      <c r="F496" s="13"/>
    </row>
    <row r="497" spans="4:6">
      <c r="D497" s="2"/>
      <c r="E497" s="3"/>
      <c r="F497" s="13"/>
    </row>
    <row r="498" spans="4:6">
      <c r="D498" s="2"/>
      <c r="E498" s="3"/>
      <c r="F498" s="13"/>
    </row>
    <row r="499" spans="4:6">
      <c r="D499" s="2"/>
      <c r="E499" s="3"/>
      <c r="F499" s="13"/>
    </row>
    <row r="500" spans="4:6">
      <c r="D500" s="2"/>
      <c r="E500" s="3"/>
      <c r="F500" s="13"/>
    </row>
    <row r="501" spans="4:6">
      <c r="D501" s="2"/>
      <c r="E501" s="3"/>
      <c r="F501" s="13"/>
    </row>
    <row r="502" spans="4:6">
      <c r="D502" s="2"/>
      <c r="E502" s="3"/>
      <c r="F502" s="13"/>
    </row>
    <row r="503" spans="4:6">
      <c r="D503" s="2"/>
      <c r="E503" s="3"/>
      <c r="F503" s="13"/>
    </row>
    <row r="504" spans="4:6">
      <c r="D504" s="2"/>
      <c r="E504" s="3"/>
      <c r="F504" s="13"/>
    </row>
    <row r="505" spans="4:6">
      <c r="D505" s="2"/>
      <c r="E505" s="3"/>
      <c r="F505" s="13"/>
    </row>
    <row r="506" spans="4:6">
      <c r="D506" s="2"/>
      <c r="E506" s="3"/>
      <c r="F506" s="13"/>
    </row>
    <row r="507" spans="4:6">
      <c r="D507" s="2"/>
      <c r="E507" s="3"/>
      <c r="F507" s="13"/>
    </row>
    <row r="508" spans="4:6">
      <c r="D508" s="2"/>
      <c r="E508" s="3"/>
      <c r="F508" s="13"/>
    </row>
    <row r="509" spans="4:6">
      <c r="D509" s="2"/>
      <c r="E509" s="3"/>
      <c r="F509" s="13"/>
    </row>
    <row r="510" spans="4:6">
      <c r="D510" s="2"/>
      <c r="E510" s="3"/>
      <c r="F510" s="13"/>
    </row>
    <row r="511" spans="4:6">
      <c r="D511" s="2"/>
      <c r="E511" s="3"/>
      <c r="F511" s="13"/>
    </row>
    <row r="512" spans="4:6">
      <c r="D512" s="2"/>
      <c r="E512" s="3"/>
      <c r="F512" s="13"/>
    </row>
    <row r="513" spans="4:6">
      <c r="D513" s="2"/>
      <c r="E513" s="3"/>
      <c r="F513" s="13"/>
    </row>
  </sheetData>
  <sheetProtection algorithmName="SHA-512" hashValue="YUmTgk5bnK/9T/x95gGdJb1JfPFB91++O3Ur/G6YmTcNdfmaX0yCdgZxxZtR/LwqsCUlwoHgiq+qGxMG74lP3w==" saltValue="Pjo1/hQvkfhq+ejdw7Qv5A==" spinCount="100000" sheet="1" objects="1" scenarios="1"/>
  <mergeCells count="19">
    <mergeCell ref="A151:C151"/>
    <mergeCell ref="B153:C153"/>
    <mergeCell ref="A259:C259"/>
    <mergeCell ref="A3:G3"/>
    <mergeCell ref="A2:G2"/>
    <mergeCell ref="A278:C278"/>
    <mergeCell ref="A282:C282"/>
    <mergeCell ref="C286:E286"/>
    <mergeCell ref="A4:G4"/>
    <mergeCell ref="B177:E179"/>
    <mergeCell ref="A267:C267"/>
    <mergeCell ref="A165:C165"/>
    <mergeCell ref="A247:C247"/>
    <mergeCell ref="A251:C251"/>
    <mergeCell ref="A255:C255"/>
    <mergeCell ref="A150:C150"/>
    <mergeCell ref="A263:C263"/>
    <mergeCell ref="A270:C270"/>
    <mergeCell ref="A274:C274"/>
  </mergeCells>
  <phoneticPr fontId="3" type="noConversion"/>
  <pageMargins left="0.59055118110236227" right="0.19685039370078741" top="0.78740157480314965" bottom="1.1417322834645669" header="0" footer="0"/>
  <pageSetup paperSize="9" orientation="landscape" horizontalDpi="300" verticalDpi="30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T578"/>
  <sheetViews>
    <sheetView topLeftCell="A5" workbookViewId="0">
      <selection activeCell="G364" sqref="G364"/>
    </sheetView>
  </sheetViews>
  <sheetFormatPr defaultColWidth="9.109375" defaultRowHeight="13.2"/>
  <cols>
    <col min="1" max="1" width="4.5546875" style="191" customWidth="1"/>
    <col min="2" max="2" width="7" style="191" customWidth="1"/>
    <col min="3" max="3" width="49.5546875" style="191" customWidth="1"/>
    <col min="4" max="4" width="6.33203125" style="191" customWidth="1"/>
    <col min="5" max="5" width="11.109375" style="193" customWidth="1"/>
    <col min="6" max="6" width="11.33203125" style="12" customWidth="1"/>
    <col min="7" max="7" width="13.109375" style="12" customWidth="1"/>
    <col min="8" max="8" width="12.44140625" style="61" customWidth="1"/>
    <col min="9" max="9" width="11.33203125" style="61" customWidth="1"/>
    <col min="10" max="10" width="9.109375" style="191"/>
    <col min="11" max="11" width="9.33203125" style="60" customWidth="1"/>
    <col min="12" max="12" width="9.109375" style="67"/>
    <col min="13" max="13" width="9.109375" style="191" customWidth="1"/>
    <col min="14" max="14" width="23.5546875" style="190" customWidth="1"/>
    <col min="15" max="17" width="9.109375" style="191"/>
    <col min="18" max="18" width="30.88671875" style="191" customWidth="1"/>
    <col min="19" max="16384" width="9.109375" style="191"/>
  </cols>
  <sheetData>
    <row r="2" spans="1:14" ht="21">
      <c r="A2" s="442" t="s">
        <v>621</v>
      </c>
      <c r="B2" s="442"/>
      <c r="C2" s="442"/>
      <c r="D2" s="442"/>
      <c r="E2" s="442"/>
      <c r="F2" s="442"/>
      <c r="G2" s="442"/>
      <c r="H2" s="442"/>
      <c r="I2" s="442"/>
    </row>
    <row r="3" spans="1:14" ht="21">
      <c r="A3" s="442" t="s">
        <v>201</v>
      </c>
      <c r="B3" s="442"/>
      <c r="C3" s="442"/>
      <c r="D3" s="442"/>
      <c r="E3" s="442"/>
      <c r="F3" s="442"/>
      <c r="G3" s="442"/>
      <c r="H3" s="442"/>
      <c r="I3" s="442"/>
    </row>
    <row r="4" spans="1:14" ht="21">
      <c r="A4" s="443" t="s">
        <v>253</v>
      </c>
      <c r="B4" s="443"/>
      <c r="C4" s="443"/>
      <c r="D4" s="443"/>
      <c r="E4" s="443"/>
      <c r="F4" s="443"/>
      <c r="G4" s="443"/>
      <c r="H4" s="443"/>
      <c r="I4" s="443"/>
      <c r="L4" s="444"/>
      <c r="M4" s="444"/>
      <c r="N4" s="444"/>
    </row>
    <row r="5" spans="1:14" ht="21">
      <c r="A5" s="442" t="s">
        <v>290</v>
      </c>
      <c r="B5" s="442"/>
      <c r="C5" s="442"/>
      <c r="D5" s="442"/>
      <c r="E5" s="442"/>
      <c r="F5" s="442"/>
      <c r="G5" s="442"/>
      <c r="H5" s="442"/>
      <c r="I5" s="442"/>
    </row>
    <row r="6" spans="1:14" ht="15.6">
      <c r="A6" s="11"/>
      <c r="B6" s="11"/>
    </row>
    <row r="7" spans="1:14" ht="15.6">
      <c r="A7" s="11"/>
      <c r="B7" s="11"/>
    </row>
    <row r="8" spans="1:14" ht="26.4">
      <c r="A8" s="2"/>
      <c r="B8" s="2"/>
      <c r="G8" s="22" t="s">
        <v>2</v>
      </c>
      <c r="H8" s="62" t="s">
        <v>241</v>
      </c>
      <c r="I8" s="62" t="s">
        <v>280</v>
      </c>
    </row>
    <row r="9" spans="1:14">
      <c r="A9" s="2"/>
      <c r="B9" s="2"/>
      <c r="G9" s="16"/>
    </row>
    <row r="10" spans="1:14">
      <c r="A10" s="2" t="s">
        <v>12</v>
      </c>
      <c r="B10" s="2"/>
      <c r="C10" s="6" t="s">
        <v>0</v>
      </c>
      <c r="G10" s="25">
        <f>G84</f>
        <v>14420</v>
      </c>
      <c r="H10" s="25">
        <f>H84</f>
        <v>14420</v>
      </c>
      <c r="I10" s="25">
        <f>I84</f>
        <v>0</v>
      </c>
    </row>
    <row r="11" spans="1:14">
      <c r="A11" s="2"/>
      <c r="B11" s="2"/>
      <c r="C11" s="6"/>
    </row>
    <row r="12" spans="1:14">
      <c r="A12" s="2"/>
      <c r="B12" s="2"/>
      <c r="C12" s="6"/>
    </row>
    <row r="13" spans="1:14">
      <c r="A13" s="2" t="s">
        <v>13</v>
      </c>
      <c r="B13" s="2"/>
      <c r="C13" s="6" t="s">
        <v>8</v>
      </c>
      <c r="G13" s="25">
        <f>G117</f>
        <v>0</v>
      </c>
      <c r="H13" s="25">
        <f>H117</f>
        <v>0</v>
      </c>
      <c r="I13" s="25">
        <f>I117</f>
        <v>0</v>
      </c>
    </row>
    <row r="14" spans="1:14">
      <c r="A14" s="2"/>
      <c r="B14" s="2"/>
      <c r="C14" s="6"/>
    </row>
    <row r="15" spans="1:14">
      <c r="A15" s="2"/>
      <c r="B15" s="2"/>
      <c r="C15" s="6"/>
    </row>
    <row r="16" spans="1:14" ht="26.4">
      <c r="A16" s="7" t="s">
        <v>14</v>
      </c>
      <c r="B16" s="7"/>
      <c r="C16" s="5" t="s">
        <v>217</v>
      </c>
      <c r="G16" s="25">
        <f>G165</f>
        <v>0</v>
      </c>
      <c r="H16" s="25">
        <f>H165</f>
        <v>0</v>
      </c>
      <c r="I16" s="25">
        <f>I165</f>
        <v>0</v>
      </c>
    </row>
    <row r="17" spans="1:14">
      <c r="A17" s="7"/>
      <c r="B17" s="7"/>
      <c r="C17" s="5"/>
    </row>
    <row r="18" spans="1:14">
      <c r="A18" s="7"/>
      <c r="B18" s="7"/>
      <c r="C18" s="5"/>
    </row>
    <row r="19" spans="1:14">
      <c r="A19" s="2" t="s">
        <v>15</v>
      </c>
      <c r="B19" s="2"/>
      <c r="C19" s="5" t="s">
        <v>158</v>
      </c>
      <c r="G19" s="25">
        <f>G254</f>
        <v>0</v>
      </c>
      <c r="H19" s="25">
        <f>H254</f>
        <v>0</v>
      </c>
      <c r="I19" s="25">
        <f>I254</f>
        <v>0</v>
      </c>
    </row>
    <row r="20" spans="1:14">
      <c r="A20" s="2"/>
      <c r="B20" s="2"/>
      <c r="C20" s="5"/>
    </row>
    <row r="21" spans="1:14">
      <c r="A21" s="7"/>
      <c r="B21" s="7"/>
      <c r="C21" s="5"/>
    </row>
    <row r="22" spans="1:14">
      <c r="A22" s="7" t="s">
        <v>16</v>
      </c>
      <c r="B22" s="7"/>
      <c r="C22" s="5" t="s">
        <v>48</v>
      </c>
      <c r="D22" s="70"/>
      <c r="G22" s="25">
        <f>G351</f>
        <v>0</v>
      </c>
      <c r="H22" s="25">
        <f>H351</f>
        <v>0</v>
      </c>
      <c r="I22" s="25">
        <f>I351</f>
        <v>0</v>
      </c>
    </row>
    <row r="23" spans="1:14">
      <c r="A23" s="7"/>
      <c r="B23" s="7"/>
      <c r="C23" s="5"/>
    </row>
    <row r="24" spans="1:14">
      <c r="A24" s="7"/>
      <c r="B24" s="7"/>
      <c r="C24" s="5"/>
    </row>
    <row r="25" spans="1:14" s="34" customFormat="1">
      <c r="A25" s="53" t="s">
        <v>182</v>
      </c>
      <c r="B25" s="32"/>
      <c r="C25" s="72" t="s">
        <v>181</v>
      </c>
      <c r="E25" s="35"/>
      <c r="F25" s="12"/>
      <c r="G25" s="25">
        <f>G364</f>
        <v>2000</v>
      </c>
      <c r="H25" s="25">
        <f>H364</f>
        <v>2000</v>
      </c>
      <c r="I25" s="25">
        <f>I364</f>
        <v>0</v>
      </c>
      <c r="K25" s="60"/>
      <c r="L25" s="68"/>
      <c r="N25" s="85"/>
    </row>
    <row r="26" spans="1:14" s="34" customFormat="1">
      <c r="A26" s="32"/>
      <c r="B26" s="32"/>
      <c r="C26" s="36"/>
      <c r="E26" s="35"/>
      <c r="F26" s="12"/>
      <c r="G26" s="12"/>
      <c r="H26" s="63"/>
      <c r="I26" s="63"/>
      <c r="K26" s="60"/>
      <c r="L26" s="68"/>
      <c r="N26" s="85"/>
    </row>
    <row r="27" spans="1:14" s="34" customFormat="1">
      <c r="A27" s="32"/>
      <c r="B27" s="32"/>
      <c r="C27" s="33"/>
      <c r="E27" s="35"/>
      <c r="F27" s="12"/>
      <c r="G27" s="12"/>
      <c r="H27" s="63"/>
      <c r="I27" s="63"/>
      <c r="K27" s="60"/>
      <c r="L27" s="68"/>
      <c r="N27" s="85"/>
    </row>
    <row r="28" spans="1:14" ht="13.8" thickBot="1">
      <c r="A28" s="7"/>
      <c r="B28" s="7"/>
      <c r="C28" s="8"/>
    </row>
    <row r="29" spans="1:14" ht="13.8" thickBot="1">
      <c r="A29" s="7"/>
      <c r="B29" s="7"/>
      <c r="C29" s="5" t="s">
        <v>17</v>
      </c>
      <c r="G29" s="58">
        <f>SUM(G10:G27)</f>
        <v>16420</v>
      </c>
      <c r="H29" s="58">
        <f>SUM(H10:H27)</f>
        <v>16420</v>
      </c>
      <c r="I29" s="74">
        <f>SUM(I10:I27)</f>
        <v>0</v>
      </c>
    </row>
    <row r="30" spans="1:14">
      <c r="A30" s="7"/>
      <c r="B30" s="7"/>
      <c r="C30" s="8"/>
      <c r="H30" s="63"/>
      <c r="I30" s="63"/>
    </row>
    <row r="31" spans="1:14">
      <c r="A31" s="7"/>
      <c r="B31" s="7"/>
      <c r="C31" s="1" t="s">
        <v>78</v>
      </c>
      <c r="G31" s="59">
        <f>G29*0.22</f>
        <v>3612.4</v>
      </c>
      <c r="H31" s="59">
        <f>H29*0.22</f>
        <v>3612.4</v>
      </c>
      <c r="I31" s="59">
        <f>I29*0.22</f>
        <v>0</v>
      </c>
    </row>
    <row r="32" spans="1:14" ht="13.8" thickBot="1">
      <c r="A32" s="7"/>
      <c r="B32" s="7"/>
      <c r="C32" s="8"/>
    </row>
    <row r="33" spans="1:16" ht="13.8" thickBot="1">
      <c r="A33" s="7"/>
      <c r="B33" s="7"/>
      <c r="C33" s="5" t="s">
        <v>18</v>
      </c>
      <c r="G33" s="58">
        <f>SUM(G29:G31)</f>
        <v>20032.400000000001</v>
      </c>
      <c r="H33" s="58">
        <f>SUM(H29:H31)</f>
        <v>20032.400000000001</v>
      </c>
      <c r="I33" s="73">
        <f>SUM(I29:I31)</f>
        <v>0</v>
      </c>
    </row>
    <row r="34" spans="1:16">
      <c r="A34" s="7"/>
      <c r="B34" s="7"/>
      <c r="C34" s="8"/>
    </row>
    <row r="35" spans="1:16">
      <c r="A35" s="4" t="s">
        <v>12</v>
      </c>
      <c r="B35" s="4"/>
      <c r="C35" s="6" t="s">
        <v>0</v>
      </c>
      <c r="O35" s="437"/>
      <c r="P35" s="437"/>
    </row>
    <row r="36" spans="1:16">
      <c r="A36" s="2"/>
      <c r="B36" s="2"/>
    </row>
    <row r="37" spans="1:16" ht="26.4">
      <c r="A37" s="10" t="s">
        <v>19</v>
      </c>
      <c r="B37" s="10" t="s">
        <v>20</v>
      </c>
      <c r="C37" s="9" t="s">
        <v>4</v>
      </c>
      <c r="D37" s="10" t="s">
        <v>26</v>
      </c>
      <c r="E37" s="14" t="s">
        <v>281</v>
      </c>
      <c r="F37" s="62" t="s">
        <v>602</v>
      </c>
      <c r="G37" s="62" t="s">
        <v>28</v>
      </c>
      <c r="H37" s="62" t="s">
        <v>241</v>
      </c>
      <c r="I37" s="62" t="s">
        <v>280</v>
      </c>
    </row>
    <row r="38" spans="1:16" ht="26.4">
      <c r="A38" s="17" t="s">
        <v>62</v>
      </c>
      <c r="B38" s="17" t="s">
        <v>111</v>
      </c>
      <c r="C38" s="21" t="s">
        <v>110</v>
      </c>
      <c r="D38" s="196" t="s">
        <v>11</v>
      </c>
      <c r="E38" s="42">
        <v>1</v>
      </c>
      <c r="F38" s="281">
        <v>0</v>
      </c>
      <c r="G38" s="13">
        <f>ROUND(E38*F38,2)</f>
        <v>0</v>
      </c>
      <c r="H38" s="64">
        <f>G38-I38</f>
        <v>0</v>
      </c>
      <c r="I38" s="64">
        <f>L38*F38</f>
        <v>0</v>
      </c>
      <c r="O38" s="19"/>
      <c r="P38" s="19"/>
    </row>
    <row r="39" spans="1:16">
      <c r="A39" s="17"/>
      <c r="B39" s="17"/>
      <c r="C39" s="183"/>
      <c r="D39" s="183"/>
      <c r="E39" s="37"/>
      <c r="F39" s="281"/>
      <c r="H39" s="64"/>
      <c r="I39" s="64"/>
      <c r="O39" s="37"/>
      <c r="P39" s="37"/>
    </row>
    <row r="40" spans="1:16" ht="26.4">
      <c r="A40" s="17" t="s">
        <v>63</v>
      </c>
      <c r="B40" s="17" t="s">
        <v>113</v>
      </c>
      <c r="C40" s="21" t="s">
        <v>112</v>
      </c>
      <c r="D40" s="183" t="s">
        <v>11</v>
      </c>
      <c r="E40" s="42">
        <v>223</v>
      </c>
      <c r="F40" s="281">
        <v>0</v>
      </c>
      <c r="G40" s="13">
        <f>ROUND(E40*F40,2)</f>
        <v>0</v>
      </c>
      <c r="H40" s="64">
        <f>G40-I40</f>
        <v>0</v>
      </c>
      <c r="I40" s="64">
        <f>L40*F40</f>
        <v>0</v>
      </c>
      <c r="O40" s="19"/>
      <c r="P40" s="19"/>
    </row>
    <row r="41" spans="1:16">
      <c r="A41" s="17"/>
      <c r="B41" s="17"/>
      <c r="C41" s="21"/>
      <c r="D41" s="183"/>
      <c r="E41" s="19"/>
      <c r="F41" s="281"/>
      <c r="G41" s="13"/>
      <c r="H41" s="64"/>
      <c r="I41" s="64"/>
      <c r="O41" s="19"/>
      <c r="P41" s="19"/>
    </row>
    <row r="42" spans="1:16" ht="26.4">
      <c r="A42" s="17" t="s">
        <v>64</v>
      </c>
      <c r="B42" s="17" t="s">
        <v>80</v>
      </c>
      <c r="C42" s="21" t="s">
        <v>114</v>
      </c>
      <c r="D42" s="196" t="s">
        <v>6</v>
      </c>
      <c r="E42" s="42">
        <v>160</v>
      </c>
      <c r="F42" s="281">
        <v>0</v>
      </c>
      <c r="G42" s="13">
        <f>ROUND(E42*F42,2)</f>
        <v>0</v>
      </c>
      <c r="H42" s="64">
        <f>G42-I42</f>
        <v>0</v>
      </c>
      <c r="I42" s="64">
        <f>L42*F42</f>
        <v>0</v>
      </c>
      <c r="O42" s="19"/>
      <c r="P42" s="19"/>
    </row>
    <row r="43" spans="1:16">
      <c r="A43" s="17"/>
      <c r="B43" s="17"/>
      <c r="C43" s="21"/>
      <c r="D43" s="196"/>
      <c r="E43" s="19"/>
      <c r="F43" s="281"/>
      <c r="G43" s="13"/>
      <c r="H43" s="64"/>
      <c r="I43" s="64"/>
      <c r="O43" s="19"/>
      <c r="P43" s="19"/>
    </row>
    <row r="44" spans="1:16" ht="26.4">
      <c r="A44" s="17" t="s">
        <v>65</v>
      </c>
      <c r="B44" s="17" t="s">
        <v>154</v>
      </c>
      <c r="C44" s="24" t="s">
        <v>153</v>
      </c>
      <c r="D44" s="196" t="s">
        <v>3</v>
      </c>
      <c r="E44" s="42">
        <v>4</v>
      </c>
      <c r="F44" s="281">
        <v>0</v>
      </c>
      <c r="G44" s="13">
        <f>ROUND(E44*F44,2)</f>
        <v>0</v>
      </c>
      <c r="H44" s="64">
        <f>G44-I44</f>
        <v>0</v>
      </c>
      <c r="I44" s="64">
        <f>L44*F44</f>
        <v>0</v>
      </c>
      <c r="O44" s="19"/>
      <c r="P44" s="19"/>
    </row>
    <row r="45" spans="1:16">
      <c r="A45" s="17"/>
      <c r="B45" s="17"/>
      <c r="C45" s="24"/>
      <c r="D45" s="196"/>
      <c r="E45" s="19"/>
      <c r="F45" s="281"/>
      <c r="G45" s="13"/>
      <c r="H45" s="64"/>
      <c r="I45" s="64"/>
      <c r="O45" s="19"/>
      <c r="P45" s="19"/>
    </row>
    <row r="46" spans="1:16" ht="26.4">
      <c r="A46" s="17" t="s">
        <v>60</v>
      </c>
      <c r="B46" s="17" t="s">
        <v>155</v>
      </c>
      <c r="C46" s="24" t="s">
        <v>156</v>
      </c>
      <c r="D46" s="196" t="s">
        <v>3</v>
      </c>
      <c r="E46" s="42">
        <v>4</v>
      </c>
      <c r="F46" s="281">
        <v>0</v>
      </c>
      <c r="G46" s="13">
        <f>ROUND(E46*F46,2)</f>
        <v>0</v>
      </c>
      <c r="H46" s="64">
        <f>G46-I46</f>
        <v>0</v>
      </c>
      <c r="I46" s="64">
        <f>L46*F46</f>
        <v>0</v>
      </c>
      <c r="O46" s="19"/>
      <c r="P46" s="19"/>
    </row>
    <row r="47" spans="1:16">
      <c r="A47" s="17"/>
      <c r="B47" s="17"/>
      <c r="C47" s="24"/>
      <c r="D47" s="183"/>
      <c r="E47" s="19"/>
      <c r="F47" s="281"/>
      <c r="G47" s="13"/>
      <c r="H47" s="64"/>
      <c r="I47" s="64"/>
      <c r="O47" s="19"/>
      <c r="P47" s="19"/>
    </row>
    <row r="48" spans="1:16" ht="26.4">
      <c r="A48" s="17" t="s">
        <v>61</v>
      </c>
      <c r="B48" s="17" t="s">
        <v>116</v>
      </c>
      <c r="C48" s="24" t="s">
        <v>115</v>
      </c>
      <c r="D48" s="196" t="s">
        <v>5</v>
      </c>
      <c r="E48" s="84">
        <v>120</v>
      </c>
      <c r="F48" s="281">
        <v>0</v>
      </c>
      <c r="G48" s="13">
        <f>ROUND(E48*F48,2)</f>
        <v>0</v>
      </c>
      <c r="H48" s="64">
        <f>G48-I48</f>
        <v>0</v>
      </c>
      <c r="I48" s="64">
        <f>L48*F48</f>
        <v>0</v>
      </c>
      <c r="O48" s="19"/>
      <c r="P48" s="19"/>
    </row>
    <row r="49" spans="1:16">
      <c r="A49" s="17"/>
      <c r="B49" s="17"/>
      <c r="C49" s="24"/>
      <c r="D49" s="196"/>
      <c r="E49" s="84"/>
      <c r="F49" s="281"/>
      <c r="G49" s="13"/>
      <c r="H49" s="64"/>
      <c r="I49" s="64"/>
      <c r="O49" s="19"/>
      <c r="P49" s="19"/>
    </row>
    <row r="50" spans="1:16" ht="26.4">
      <c r="A50" s="17" t="s">
        <v>66</v>
      </c>
      <c r="B50" s="17" t="s">
        <v>429</v>
      </c>
      <c r="C50" s="24" t="s">
        <v>428</v>
      </c>
      <c r="D50" s="196" t="s">
        <v>5</v>
      </c>
      <c r="E50" s="84">
        <v>875</v>
      </c>
      <c r="F50" s="281">
        <v>0</v>
      </c>
      <c r="G50" s="13">
        <f>ROUND(E50*F50,2)</f>
        <v>0</v>
      </c>
      <c r="H50" s="64">
        <f>G50-I50</f>
        <v>0</v>
      </c>
      <c r="I50" s="64">
        <f>L50*F50</f>
        <v>0</v>
      </c>
      <c r="O50" s="19"/>
      <c r="P50" s="19"/>
    </row>
    <row r="51" spans="1:16">
      <c r="A51" s="17"/>
      <c r="B51" s="17"/>
      <c r="C51" s="24"/>
      <c r="D51" s="196"/>
      <c r="E51" s="19"/>
      <c r="F51" s="281"/>
      <c r="G51" s="13"/>
      <c r="H51" s="64"/>
      <c r="I51" s="64"/>
      <c r="O51" s="19"/>
      <c r="P51" s="19"/>
    </row>
    <row r="52" spans="1:16" ht="26.4">
      <c r="A52" s="17" t="s">
        <v>67</v>
      </c>
      <c r="B52" s="17" t="s">
        <v>123</v>
      </c>
      <c r="C52" s="24" t="s">
        <v>208</v>
      </c>
      <c r="D52" s="196" t="s">
        <v>6</v>
      </c>
      <c r="E52" s="42">
        <v>100</v>
      </c>
      <c r="F52" s="281">
        <v>0</v>
      </c>
      <c r="G52" s="13">
        <f>ROUND(E52*F52,2)</f>
        <v>0</v>
      </c>
      <c r="H52" s="64">
        <f>G52-I52</f>
        <v>0</v>
      </c>
      <c r="I52" s="64">
        <f>L52*F52</f>
        <v>0</v>
      </c>
      <c r="O52" s="19"/>
      <c r="P52" s="19"/>
    </row>
    <row r="53" spans="1:16">
      <c r="A53" s="17"/>
      <c r="B53" s="17"/>
      <c r="C53" s="21"/>
      <c r="D53" s="183"/>
      <c r="E53" s="19"/>
      <c r="F53" s="281"/>
      <c r="G53" s="13"/>
      <c r="H53" s="64"/>
      <c r="I53" s="64"/>
      <c r="O53" s="19"/>
      <c r="P53" s="19"/>
    </row>
    <row r="54" spans="1:16" ht="26.4">
      <c r="A54" s="17" t="s">
        <v>225</v>
      </c>
      <c r="B54" s="17" t="s">
        <v>160</v>
      </c>
      <c r="C54" s="21" t="s">
        <v>161</v>
      </c>
      <c r="D54" s="196" t="s">
        <v>11</v>
      </c>
      <c r="E54" s="42">
        <v>6</v>
      </c>
      <c r="F54" s="281">
        <v>0</v>
      </c>
      <c r="G54" s="13">
        <f>ROUND(E54*F54,2)</f>
        <v>0</v>
      </c>
      <c r="H54" s="64">
        <f>G54-I54</f>
        <v>0</v>
      </c>
      <c r="I54" s="64">
        <f>L54*F54</f>
        <v>0</v>
      </c>
      <c r="O54" s="19"/>
      <c r="P54" s="19"/>
    </row>
    <row r="55" spans="1:16">
      <c r="A55" s="17"/>
      <c r="B55" s="17"/>
      <c r="C55" s="21"/>
      <c r="D55" s="183"/>
      <c r="E55" s="19"/>
      <c r="F55" s="281"/>
      <c r="G55" s="13"/>
      <c r="H55" s="64"/>
      <c r="I55" s="64"/>
      <c r="O55" s="19"/>
      <c r="P55" s="19"/>
    </row>
    <row r="56" spans="1:16" ht="26.4">
      <c r="A56" s="17" t="s">
        <v>85</v>
      </c>
      <c r="B56" s="23" t="s">
        <v>59</v>
      </c>
      <c r="C56" s="21" t="s">
        <v>209</v>
      </c>
      <c r="D56" s="196" t="s">
        <v>6</v>
      </c>
      <c r="E56" s="42">
        <v>150</v>
      </c>
      <c r="F56" s="281">
        <v>0</v>
      </c>
      <c r="G56" s="13">
        <f>ROUND(E56*F56,2)</f>
        <v>0</v>
      </c>
      <c r="H56" s="64">
        <f>G56-I56</f>
        <v>0</v>
      </c>
      <c r="I56" s="64">
        <f>L56*F56</f>
        <v>0</v>
      </c>
      <c r="O56" s="19"/>
      <c r="P56" s="19"/>
    </row>
    <row r="57" spans="1:16">
      <c r="A57" s="17"/>
      <c r="B57" s="17"/>
      <c r="C57" s="21"/>
      <c r="D57" s="183"/>
      <c r="E57" s="19"/>
      <c r="F57" s="281"/>
      <c r="G57" s="13"/>
      <c r="H57" s="64"/>
      <c r="I57" s="64"/>
      <c r="O57" s="19"/>
      <c r="P57" s="19"/>
    </row>
    <row r="58" spans="1:16">
      <c r="A58" s="17" t="s">
        <v>117</v>
      </c>
      <c r="B58" s="17" t="s">
        <v>121</v>
      </c>
      <c r="C58" s="24" t="s">
        <v>120</v>
      </c>
      <c r="D58" s="196" t="s">
        <v>5</v>
      </c>
      <c r="E58" s="42">
        <v>0</v>
      </c>
      <c r="F58" s="281">
        <v>0</v>
      </c>
      <c r="G58" s="13">
        <f>ROUND(E58*F58,2)</f>
        <v>0</v>
      </c>
      <c r="H58" s="64">
        <f>G58-I58</f>
        <v>0</v>
      </c>
      <c r="I58" s="64">
        <f>L58*F58</f>
        <v>0</v>
      </c>
      <c r="O58" s="19"/>
      <c r="P58" s="19"/>
    </row>
    <row r="59" spans="1:16">
      <c r="A59" s="17"/>
      <c r="B59" s="17"/>
      <c r="C59" s="21"/>
      <c r="D59" s="196"/>
      <c r="E59" s="19"/>
      <c r="F59" s="281"/>
      <c r="G59" s="13"/>
      <c r="H59" s="64"/>
      <c r="I59" s="64"/>
      <c r="O59" s="19"/>
      <c r="P59" s="19"/>
    </row>
    <row r="60" spans="1:16" ht="26.4">
      <c r="A60" s="17" t="s">
        <v>68</v>
      </c>
      <c r="B60" s="196" t="s">
        <v>149</v>
      </c>
      <c r="C60" s="24" t="s">
        <v>205</v>
      </c>
      <c r="D60" s="196" t="s">
        <v>5</v>
      </c>
      <c r="E60" s="42">
        <v>60</v>
      </c>
      <c r="F60" s="281">
        <v>0</v>
      </c>
      <c r="G60" s="13">
        <f>ROUND(E60*F60,2)</f>
        <v>0</v>
      </c>
      <c r="H60" s="64">
        <f>G60-I60</f>
        <v>0</v>
      </c>
      <c r="I60" s="64">
        <f>L60*F60</f>
        <v>0</v>
      </c>
      <c r="O60" s="19"/>
      <c r="P60" s="19"/>
    </row>
    <row r="61" spans="1:16">
      <c r="A61" s="17"/>
      <c r="B61" s="196"/>
      <c r="C61" s="24"/>
      <c r="D61" s="196"/>
      <c r="E61" s="19"/>
      <c r="F61" s="281"/>
      <c r="G61" s="13"/>
      <c r="H61" s="64"/>
      <c r="I61" s="64"/>
      <c r="O61" s="19"/>
      <c r="P61" s="19"/>
    </row>
    <row r="62" spans="1:16" ht="26.4">
      <c r="A62" s="17" t="s">
        <v>69</v>
      </c>
      <c r="B62" s="19" t="s">
        <v>59</v>
      </c>
      <c r="C62" s="24" t="s">
        <v>210</v>
      </c>
      <c r="D62" s="196" t="s">
        <v>5</v>
      </c>
      <c r="E62" s="42">
        <v>145</v>
      </c>
      <c r="F62" s="281">
        <v>0</v>
      </c>
      <c r="G62" s="13">
        <f>ROUND(E62*F62,2)</f>
        <v>0</v>
      </c>
      <c r="H62" s="64">
        <f>G62-I62</f>
        <v>0</v>
      </c>
      <c r="I62" s="64">
        <f>L62*F62</f>
        <v>0</v>
      </c>
      <c r="O62" s="19"/>
      <c r="P62" s="19"/>
    </row>
    <row r="63" spans="1:16">
      <c r="A63" s="17"/>
      <c r="B63" s="196"/>
      <c r="C63" s="24"/>
      <c r="D63" s="196"/>
      <c r="E63" s="19"/>
      <c r="F63" s="281"/>
      <c r="G63" s="13"/>
      <c r="H63" s="65"/>
      <c r="I63" s="64"/>
      <c r="O63" s="19"/>
      <c r="P63" s="19"/>
    </row>
    <row r="64" spans="1:16" ht="26.4">
      <c r="A64" s="17" t="s">
        <v>124</v>
      </c>
      <c r="B64" s="17" t="s">
        <v>21</v>
      </c>
      <c r="C64" s="21" t="s">
        <v>81</v>
      </c>
      <c r="D64" s="183" t="s">
        <v>5</v>
      </c>
      <c r="E64" s="84">
        <v>181</v>
      </c>
      <c r="F64" s="281">
        <v>0</v>
      </c>
      <c r="G64" s="13">
        <f>ROUND(E64*F64,2)</f>
        <v>0</v>
      </c>
      <c r="H64" s="64">
        <f>G64-I64</f>
        <v>0</v>
      </c>
      <c r="I64" s="64">
        <f>L64*F64</f>
        <v>0</v>
      </c>
      <c r="O64" s="19"/>
      <c r="P64" s="19"/>
    </row>
    <row r="65" spans="1:16">
      <c r="A65" s="17"/>
      <c r="B65" s="17"/>
      <c r="C65" s="21"/>
      <c r="D65" s="183"/>
      <c r="E65" s="19"/>
      <c r="F65" s="281"/>
      <c r="G65" s="13"/>
      <c r="H65" s="64"/>
      <c r="I65" s="64"/>
      <c r="O65" s="19"/>
      <c r="P65" s="19"/>
    </row>
    <row r="66" spans="1:16" ht="26.4">
      <c r="A66" s="17" t="s">
        <v>162</v>
      </c>
      <c r="B66" s="17" t="s">
        <v>83</v>
      </c>
      <c r="C66" s="21" t="s">
        <v>82</v>
      </c>
      <c r="D66" s="196" t="s">
        <v>3</v>
      </c>
      <c r="E66" s="42">
        <v>44</v>
      </c>
      <c r="F66" s="281">
        <v>0</v>
      </c>
      <c r="G66" s="13">
        <f>ROUND(E66*F66,2)</f>
        <v>0</v>
      </c>
      <c r="H66" s="64">
        <f>G66-I66</f>
        <v>0</v>
      </c>
      <c r="I66" s="64">
        <f>L66*F66</f>
        <v>0</v>
      </c>
      <c r="O66" s="19"/>
      <c r="P66" s="19"/>
    </row>
    <row r="67" spans="1:16">
      <c r="A67" s="17"/>
      <c r="B67" s="17"/>
      <c r="C67" s="21"/>
      <c r="D67" s="196"/>
      <c r="E67" s="19"/>
      <c r="F67" s="13"/>
      <c r="G67" s="13"/>
      <c r="H67" s="64"/>
      <c r="I67" s="64"/>
      <c r="O67" s="19"/>
      <c r="P67" s="19"/>
    </row>
    <row r="68" spans="1:16" ht="26.4">
      <c r="A68" s="17" t="s">
        <v>70</v>
      </c>
      <c r="B68" s="23" t="s">
        <v>59</v>
      </c>
      <c r="C68" s="24" t="s">
        <v>204</v>
      </c>
      <c r="D68" s="183" t="s">
        <v>11</v>
      </c>
      <c r="E68" s="42">
        <v>1</v>
      </c>
      <c r="F68" s="13">
        <v>14000</v>
      </c>
      <c r="G68" s="13">
        <f>ROUND(E68*F68,2)</f>
        <v>14000</v>
      </c>
      <c r="H68" s="64">
        <f>G68-I68</f>
        <v>14000</v>
      </c>
      <c r="I68" s="64">
        <f>L68*F68</f>
        <v>0</v>
      </c>
      <c r="O68" s="19"/>
      <c r="P68" s="19"/>
    </row>
    <row r="69" spans="1:16">
      <c r="A69" s="17"/>
      <c r="B69" s="17"/>
      <c r="C69" s="24"/>
      <c r="D69" s="183"/>
      <c r="E69" s="37"/>
      <c r="F69" s="30"/>
      <c r="G69" s="13"/>
      <c r="H69" s="64"/>
      <c r="I69" s="64"/>
      <c r="O69" s="37"/>
      <c r="P69" s="37"/>
    </row>
    <row r="70" spans="1:16" ht="39.6">
      <c r="A70" s="17" t="s">
        <v>71</v>
      </c>
      <c r="B70" s="17" t="s">
        <v>73</v>
      </c>
      <c r="C70" s="24" t="s">
        <v>119</v>
      </c>
      <c r="D70" s="183" t="s">
        <v>9</v>
      </c>
      <c r="E70" s="42">
        <v>12</v>
      </c>
      <c r="F70" s="282">
        <v>0</v>
      </c>
      <c r="G70" s="13">
        <f>ROUND(E70*F70,2)</f>
        <v>0</v>
      </c>
      <c r="H70" s="64">
        <f>G70-I70</f>
        <v>0</v>
      </c>
      <c r="I70" s="64">
        <f>L70*F70</f>
        <v>0</v>
      </c>
      <c r="O70" s="19"/>
      <c r="P70" s="19"/>
    </row>
    <row r="71" spans="1:16">
      <c r="A71" s="17"/>
      <c r="B71" s="17"/>
      <c r="C71" s="38"/>
      <c r="D71" s="183"/>
      <c r="E71" s="37"/>
      <c r="F71" s="282"/>
      <c r="G71" s="13"/>
      <c r="H71" s="64"/>
      <c r="I71" s="64"/>
      <c r="O71" s="37"/>
      <c r="P71" s="37"/>
    </row>
    <row r="72" spans="1:16">
      <c r="A72" s="17" t="s">
        <v>118</v>
      </c>
      <c r="B72" s="17" t="s">
        <v>22</v>
      </c>
      <c r="C72" s="21" t="s">
        <v>24</v>
      </c>
      <c r="D72" s="183" t="s">
        <v>11</v>
      </c>
      <c r="E72" s="42">
        <v>1</v>
      </c>
      <c r="F72" s="281">
        <v>0</v>
      </c>
      <c r="G72" s="13">
        <f>ROUND(E72*F72,2)</f>
        <v>0</v>
      </c>
      <c r="H72" s="64">
        <f>G72-I72</f>
        <v>0</v>
      </c>
      <c r="I72" s="64">
        <f>L72*F72</f>
        <v>0</v>
      </c>
      <c r="O72" s="19"/>
      <c r="P72" s="19"/>
    </row>
    <row r="73" spans="1:16">
      <c r="A73" s="17"/>
      <c r="B73" s="17"/>
      <c r="C73" s="183"/>
      <c r="D73" s="183"/>
      <c r="E73" s="37"/>
      <c r="F73" s="281"/>
      <c r="H73" s="64"/>
      <c r="I73" s="64"/>
      <c r="O73" s="37"/>
      <c r="P73" s="37"/>
    </row>
    <row r="74" spans="1:16">
      <c r="A74" s="17" t="s">
        <v>122</v>
      </c>
      <c r="B74" s="17" t="s">
        <v>23</v>
      </c>
      <c r="C74" s="21" t="s">
        <v>25</v>
      </c>
      <c r="D74" s="183" t="s">
        <v>11</v>
      </c>
      <c r="E74" s="42">
        <v>1</v>
      </c>
      <c r="F74" s="281">
        <v>0</v>
      </c>
      <c r="G74" s="13">
        <f>ROUND(E74*F74,2)</f>
        <v>0</v>
      </c>
      <c r="H74" s="64">
        <f>G74-I74</f>
        <v>0</v>
      </c>
      <c r="I74" s="64">
        <f>L74*F74</f>
        <v>0</v>
      </c>
      <c r="O74" s="19"/>
      <c r="P74" s="19"/>
    </row>
    <row r="75" spans="1:16">
      <c r="A75" s="17"/>
      <c r="B75" s="23"/>
      <c r="C75" s="24"/>
      <c r="D75" s="196"/>
      <c r="E75" s="19"/>
      <c r="F75" s="281"/>
      <c r="G75" s="13"/>
      <c r="H75" s="64"/>
      <c r="I75" s="64"/>
      <c r="O75" s="19"/>
      <c r="P75" s="19"/>
    </row>
    <row r="76" spans="1:16" ht="26.4">
      <c r="A76" s="17" t="s">
        <v>164</v>
      </c>
      <c r="B76" s="23" t="s">
        <v>59</v>
      </c>
      <c r="C76" s="24" t="s">
        <v>207</v>
      </c>
      <c r="D76" s="196" t="s">
        <v>3</v>
      </c>
      <c r="E76" s="42">
        <v>8</v>
      </c>
      <c r="F76" s="281">
        <v>0</v>
      </c>
      <c r="G76" s="13">
        <f>ROUND(E76*F76,2)</f>
        <v>0</v>
      </c>
      <c r="H76" s="64">
        <f>G76-I76</f>
        <v>0</v>
      </c>
      <c r="I76" s="64">
        <f>L76*F76</f>
        <v>0</v>
      </c>
      <c r="O76" s="19"/>
      <c r="P76" s="19"/>
    </row>
    <row r="77" spans="1:16">
      <c r="A77" s="17"/>
      <c r="B77" s="23"/>
      <c r="C77" s="24"/>
      <c r="D77" s="196"/>
      <c r="E77" s="19"/>
      <c r="F77" s="281"/>
      <c r="G77" s="13"/>
      <c r="H77" s="64"/>
      <c r="I77" s="64"/>
      <c r="O77" s="19"/>
      <c r="P77" s="19"/>
    </row>
    <row r="78" spans="1:16" ht="26.4">
      <c r="A78" s="17" t="s">
        <v>146</v>
      </c>
      <c r="B78" s="23" t="s">
        <v>59</v>
      </c>
      <c r="C78" s="24" t="s">
        <v>157</v>
      </c>
      <c r="D78" s="196" t="s">
        <v>3</v>
      </c>
      <c r="E78" s="42">
        <v>3</v>
      </c>
      <c r="F78" s="281">
        <v>0</v>
      </c>
      <c r="G78" s="13">
        <f>ROUND(E78*F78,2)</f>
        <v>0</v>
      </c>
      <c r="H78" s="64">
        <f>G78-I78</f>
        <v>0</v>
      </c>
      <c r="I78" s="64">
        <f>L78*F78</f>
        <v>0</v>
      </c>
      <c r="O78" s="19"/>
      <c r="P78" s="19"/>
    </row>
    <row r="79" spans="1:16">
      <c r="A79" s="17"/>
      <c r="B79" s="23"/>
      <c r="C79" s="24"/>
      <c r="D79" s="196"/>
      <c r="E79" s="19"/>
      <c r="F79" s="281"/>
      <c r="G79" s="13"/>
      <c r="H79" s="64"/>
      <c r="I79" s="64"/>
      <c r="O79" s="19"/>
      <c r="P79" s="19"/>
    </row>
    <row r="80" spans="1:16" ht="39.6">
      <c r="A80" s="17" t="s">
        <v>165</v>
      </c>
      <c r="B80" s="23" t="s">
        <v>59</v>
      </c>
      <c r="C80" s="24" t="s">
        <v>206</v>
      </c>
      <c r="D80" s="196" t="s">
        <v>3</v>
      </c>
      <c r="E80" s="42">
        <v>3</v>
      </c>
      <c r="F80" s="281">
        <v>0</v>
      </c>
      <c r="G80" s="13">
        <f>ROUND(E80*F80,2)</f>
        <v>0</v>
      </c>
      <c r="H80" s="64">
        <f>G80-I80</f>
        <v>0</v>
      </c>
      <c r="I80" s="64">
        <f>L80*F80</f>
        <v>0</v>
      </c>
      <c r="O80" s="19"/>
      <c r="P80" s="19"/>
    </row>
    <row r="81" spans="1:17">
      <c r="A81" s="17"/>
      <c r="B81" s="23"/>
      <c r="C81" s="24"/>
      <c r="D81" s="183"/>
      <c r="E81" s="37"/>
      <c r="F81" s="13"/>
      <c r="G81" s="13"/>
      <c r="H81" s="64"/>
      <c r="I81" s="64"/>
      <c r="O81" s="37"/>
      <c r="P81" s="37"/>
    </row>
    <row r="82" spans="1:17" ht="26.4">
      <c r="A82" s="17" t="s">
        <v>166</v>
      </c>
      <c r="B82" s="23" t="s">
        <v>59</v>
      </c>
      <c r="C82" s="24" t="s">
        <v>226</v>
      </c>
      <c r="D82" s="183" t="s">
        <v>72</v>
      </c>
      <c r="E82" s="19" t="s">
        <v>84</v>
      </c>
      <c r="F82" s="13">
        <f>SUM(G38:G80)</f>
        <v>14000</v>
      </c>
      <c r="G82" s="13">
        <f>ROUND(E82*F82,2)</f>
        <v>420</v>
      </c>
      <c r="H82" s="64">
        <f>G82-I82</f>
        <v>420</v>
      </c>
      <c r="I82" s="64">
        <f>L82*F82</f>
        <v>0</v>
      </c>
      <c r="N82" s="85"/>
      <c r="O82" s="83"/>
      <c r="P82" s="83"/>
      <c r="Q82" s="34"/>
    </row>
    <row r="83" spans="1:17">
      <c r="A83" s="17"/>
      <c r="B83" s="17"/>
      <c r="C83" s="21"/>
      <c r="D83" s="183"/>
      <c r="E83" s="37"/>
      <c r="F83" s="13"/>
      <c r="G83" s="13"/>
      <c r="H83" s="64"/>
      <c r="I83" s="64"/>
      <c r="N83" s="85"/>
      <c r="O83" s="46"/>
      <c r="P83" s="46"/>
      <c r="Q83" s="34"/>
    </row>
    <row r="84" spans="1:17">
      <c r="A84" s="26"/>
      <c r="B84" s="26"/>
      <c r="C84" s="27" t="s">
        <v>7</v>
      </c>
      <c r="D84" s="39"/>
      <c r="E84" s="40"/>
      <c r="F84" s="28"/>
      <c r="G84" s="29">
        <f>SUM(G38:G83)</f>
        <v>14420</v>
      </c>
      <c r="H84" s="29">
        <f>SUM(H38:H83)</f>
        <v>14420</v>
      </c>
      <c r="I84" s="29">
        <f>SUM(I38:I83)</f>
        <v>0</v>
      </c>
      <c r="J84" s="66"/>
      <c r="N84" s="85"/>
      <c r="O84" s="46"/>
      <c r="P84" s="46"/>
      <c r="Q84" s="34"/>
    </row>
    <row r="85" spans="1:17">
      <c r="A85" s="44"/>
      <c r="B85" s="44"/>
      <c r="C85" s="45"/>
      <c r="D85" s="180"/>
      <c r="E85" s="46"/>
      <c r="F85" s="13"/>
      <c r="G85" s="47"/>
      <c r="H85" s="64"/>
      <c r="I85" s="64"/>
      <c r="N85" s="85"/>
      <c r="O85" s="46"/>
      <c r="P85" s="46"/>
      <c r="Q85" s="34"/>
    </row>
    <row r="86" spans="1:17">
      <c r="A86" s="44"/>
      <c r="B86" s="44"/>
      <c r="C86" s="45"/>
      <c r="D86" s="180"/>
      <c r="E86" s="46"/>
      <c r="F86" s="13"/>
      <c r="G86" s="47"/>
      <c r="H86" s="64"/>
      <c r="I86" s="64"/>
      <c r="N86" s="85"/>
      <c r="O86" s="46"/>
      <c r="P86" s="46"/>
      <c r="Q86" s="34"/>
    </row>
    <row r="87" spans="1:17">
      <c r="A87" s="17"/>
      <c r="B87" s="17"/>
      <c r="C87" s="183"/>
      <c r="D87" s="183"/>
      <c r="E87" s="37"/>
      <c r="F87" s="13"/>
      <c r="H87" s="64"/>
      <c r="I87" s="64"/>
      <c r="O87" s="37"/>
      <c r="P87" s="37"/>
    </row>
    <row r="88" spans="1:17">
      <c r="A88" s="18" t="s">
        <v>13</v>
      </c>
      <c r="B88" s="18"/>
      <c r="C88" s="20" t="s">
        <v>8</v>
      </c>
      <c r="D88" s="183"/>
      <c r="E88" s="37"/>
      <c r="F88" s="13"/>
      <c r="H88" s="64"/>
      <c r="I88" s="64"/>
      <c r="O88" s="37"/>
      <c r="P88" s="37"/>
    </row>
    <row r="89" spans="1:17">
      <c r="A89" s="17"/>
      <c r="B89" s="17"/>
      <c r="C89" s="183"/>
      <c r="D89" s="183"/>
      <c r="E89" s="37"/>
      <c r="F89" s="13"/>
      <c r="H89" s="64"/>
      <c r="I89" s="64"/>
      <c r="O89" s="37"/>
      <c r="P89" s="37"/>
    </row>
    <row r="90" spans="1:17" ht="39.6">
      <c r="A90" s="17" t="s">
        <v>29</v>
      </c>
      <c r="B90" s="17" t="s">
        <v>168</v>
      </c>
      <c r="C90" s="24" t="s">
        <v>264</v>
      </c>
      <c r="D90" s="196" t="s">
        <v>6</v>
      </c>
      <c r="E90" s="42">
        <v>3866</v>
      </c>
      <c r="F90" s="281">
        <v>0</v>
      </c>
      <c r="G90" s="13">
        <f>ROUND(E90*F90,2)</f>
        <v>0</v>
      </c>
      <c r="H90" s="64">
        <f>G90-I90</f>
        <v>0</v>
      </c>
      <c r="I90" s="64">
        <f>L90*F90</f>
        <v>0</v>
      </c>
      <c r="O90" s="19"/>
      <c r="P90" s="19"/>
    </row>
    <row r="91" spans="1:17">
      <c r="A91" s="17"/>
      <c r="B91" s="17"/>
      <c r="C91" s="183"/>
      <c r="D91" s="183"/>
      <c r="E91" s="37"/>
      <c r="F91" s="281"/>
      <c r="H91" s="64"/>
      <c r="I91" s="64"/>
      <c r="O91" s="37"/>
      <c r="P91" s="37"/>
    </row>
    <row r="92" spans="1:17" ht="39.6">
      <c r="A92" s="17" t="s">
        <v>30</v>
      </c>
      <c r="B92" s="17" t="s">
        <v>74</v>
      </c>
      <c r="C92" s="24" t="s">
        <v>169</v>
      </c>
      <c r="D92" s="196" t="s">
        <v>9</v>
      </c>
      <c r="E92" s="42">
        <v>850</v>
      </c>
      <c r="F92" s="281">
        <v>0</v>
      </c>
      <c r="G92" s="13">
        <f>ROUND(E92*F92,2)</f>
        <v>0</v>
      </c>
      <c r="H92" s="64">
        <f>G92-I92</f>
        <v>0</v>
      </c>
      <c r="I92" s="64">
        <f>L92*F92</f>
        <v>0</v>
      </c>
      <c r="O92" s="19"/>
      <c r="P92" s="19"/>
    </row>
    <row r="93" spans="1:17">
      <c r="A93" s="17"/>
      <c r="B93" s="17"/>
      <c r="C93" s="183"/>
      <c r="D93" s="183"/>
      <c r="E93" s="37"/>
      <c r="F93" s="281"/>
      <c r="H93" s="64"/>
      <c r="I93" s="64"/>
      <c r="O93" s="37"/>
      <c r="P93" s="37"/>
    </row>
    <row r="94" spans="1:17" ht="26.4">
      <c r="A94" s="17" t="s">
        <v>31</v>
      </c>
      <c r="B94" s="17" t="s">
        <v>74</v>
      </c>
      <c r="C94" s="24" t="s">
        <v>167</v>
      </c>
      <c r="D94" s="183" t="s">
        <v>9</v>
      </c>
      <c r="E94" s="42">
        <v>430</v>
      </c>
      <c r="F94" s="281">
        <v>0</v>
      </c>
      <c r="G94" s="13">
        <f>ROUND(E94*F94,2)</f>
        <v>0</v>
      </c>
      <c r="H94" s="64">
        <f>G94-I94</f>
        <v>0</v>
      </c>
      <c r="I94" s="64">
        <f>L94*F94</f>
        <v>0</v>
      </c>
      <c r="O94" s="19"/>
      <c r="P94" s="19"/>
    </row>
    <row r="95" spans="1:17">
      <c r="A95" s="17"/>
      <c r="B95" s="17"/>
      <c r="C95" s="183"/>
      <c r="D95" s="183"/>
      <c r="E95" s="37"/>
      <c r="F95" s="281"/>
      <c r="H95" s="64"/>
      <c r="I95" s="64"/>
      <c r="O95" s="37"/>
      <c r="P95" s="37"/>
    </row>
    <row r="96" spans="1:17" ht="39.6">
      <c r="A96" s="17" t="s">
        <v>32</v>
      </c>
      <c r="B96" s="17" t="s">
        <v>35</v>
      </c>
      <c r="C96" s="21" t="s">
        <v>212</v>
      </c>
      <c r="D96" s="183" t="s">
        <v>9</v>
      </c>
      <c r="E96" s="42">
        <v>6000</v>
      </c>
      <c r="F96" s="281">
        <v>0</v>
      </c>
      <c r="G96" s="13">
        <f>ROUND(E96*F96,2)</f>
        <v>0</v>
      </c>
      <c r="H96" s="64">
        <f>G96-I96</f>
        <v>0</v>
      </c>
      <c r="I96" s="64">
        <f>L96*F96</f>
        <v>0</v>
      </c>
      <c r="O96" s="19"/>
      <c r="P96" s="19"/>
    </row>
    <row r="97" spans="1:16">
      <c r="A97" s="17"/>
      <c r="B97" s="17"/>
      <c r="C97" s="183"/>
      <c r="D97" s="183"/>
      <c r="E97" s="37"/>
      <c r="F97" s="281"/>
      <c r="H97" s="64"/>
      <c r="I97" s="64"/>
      <c r="O97" s="37"/>
      <c r="P97" s="37"/>
    </row>
    <row r="98" spans="1:16" ht="52.8">
      <c r="A98" s="17" t="s">
        <v>33</v>
      </c>
      <c r="B98" s="17" t="s">
        <v>75</v>
      </c>
      <c r="C98" s="24" t="s">
        <v>213</v>
      </c>
      <c r="D98" s="183" t="s">
        <v>9</v>
      </c>
      <c r="E98" s="42">
        <v>130</v>
      </c>
      <c r="F98" s="281">
        <v>0</v>
      </c>
      <c r="G98" s="13">
        <f>ROUND(E98*F98,2)</f>
        <v>0</v>
      </c>
      <c r="H98" s="64">
        <f>G98-I98</f>
        <v>0</v>
      </c>
      <c r="I98" s="64">
        <f>L98*F98</f>
        <v>0</v>
      </c>
      <c r="O98" s="19"/>
      <c r="P98" s="19"/>
    </row>
    <row r="99" spans="1:16">
      <c r="A99" s="17"/>
      <c r="B99" s="17"/>
      <c r="C99" s="183"/>
      <c r="D99" s="183"/>
      <c r="E99" s="37"/>
      <c r="F99" s="281"/>
      <c r="H99" s="64"/>
      <c r="I99" s="64"/>
      <c r="O99" s="37"/>
      <c r="P99" s="37"/>
    </row>
    <row r="100" spans="1:16" ht="26.4">
      <c r="A100" s="17" t="s">
        <v>34</v>
      </c>
      <c r="B100" s="17" t="s">
        <v>36</v>
      </c>
      <c r="C100" s="21" t="s">
        <v>214</v>
      </c>
      <c r="D100" s="183" t="s">
        <v>6</v>
      </c>
      <c r="E100" s="42">
        <v>20200</v>
      </c>
      <c r="F100" s="281">
        <v>0</v>
      </c>
      <c r="G100" s="13">
        <f>ROUND(E100*F100,2)</f>
        <v>0</v>
      </c>
      <c r="H100" s="64">
        <f>G100-I100</f>
        <v>0</v>
      </c>
      <c r="I100" s="64">
        <f>L100*F100</f>
        <v>0</v>
      </c>
      <c r="O100" s="19"/>
      <c r="P100" s="19"/>
    </row>
    <row r="101" spans="1:16">
      <c r="A101" s="17"/>
      <c r="B101" s="17"/>
      <c r="C101" s="21"/>
      <c r="D101" s="183"/>
      <c r="E101" s="37"/>
      <c r="F101" s="281"/>
      <c r="G101" s="13"/>
      <c r="H101" s="64"/>
      <c r="I101" s="64"/>
      <c r="O101" s="37"/>
      <c r="P101" s="37"/>
    </row>
    <row r="102" spans="1:16" ht="39.6">
      <c r="A102" s="17" t="s">
        <v>136</v>
      </c>
      <c r="B102" s="17" t="s">
        <v>37</v>
      </c>
      <c r="C102" s="21" t="s">
        <v>215</v>
      </c>
      <c r="D102" s="183" t="s">
        <v>6</v>
      </c>
      <c r="E102" s="42">
        <v>7950</v>
      </c>
      <c r="F102" s="281">
        <v>0</v>
      </c>
      <c r="G102" s="13">
        <f>ROUND(E102*F102,2)</f>
        <v>0</v>
      </c>
      <c r="H102" s="64">
        <f>G102-I102</f>
        <v>0</v>
      </c>
      <c r="I102" s="64">
        <f>L102*F102</f>
        <v>0</v>
      </c>
      <c r="O102" s="19"/>
      <c r="P102" s="19"/>
    </row>
    <row r="103" spans="1:16">
      <c r="A103" s="17"/>
      <c r="B103" s="17"/>
      <c r="C103" s="21"/>
      <c r="D103" s="183"/>
      <c r="E103" s="19"/>
      <c r="F103" s="281"/>
      <c r="G103" s="13"/>
      <c r="H103" s="64"/>
      <c r="I103" s="64"/>
      <c r="O103" s="19"/>
      <c r="P103" s="19"/>
    </row>
    <row r="104" spans="1:16" ht="26.4">
      <c r="A104" s="17" t="s">
        <v>137</v>
      </c>
      <c r="B104" s="23" t="s">
        <v>59</v>
      </c>
      <c r="C104" s="21" t="s">
        <v>216</v>
      </c>
      <c r="D104" s="196" t="s">
        <v>6</v>
      </c>
      <c r="E104" s="42">
        <v>3650</v>
      </c>
      <c r="F104" s="281">
        <v>0</v>
      </c>
      <c r="G104" s="13">
        <f>ROUND(E104*F104,2)</f>
        <v>0</v>
      </c>
      <c r="H104" s="64">
        <f>G104-I104</f>
        <v>0</v>
      </c>
      <c r="I104" s="64">
        <f>L104*F104</f>
        <v>0</v>
      </c>
      <c r="O104" s="19"/>
      <c r="P104" s="19"/>
    </row>
    <row r="105" spans="1:16">
      <c r="A105" s="17"/>
      <c r="B105" s="17"/>
      <c r="C105" s="183"/>
      <c r="D105" s="183"/>
      <c r="E105" s="37"/>
      <c r="F105" s="281"/>
      <c r="H105" s="64"/>
      <c r="I105" s="64"/>
      <c r="O105" s="37"/>
      <c r="P105" s="37"/>
    </row>
    <row r="106" spans="1:16">
      <c r="A106" s="17" t="s">
        <v>138</v>
      </c>
      <c r="B106" s="17" t="s">
        <v>38</v>
      </c>
      <c r="C106" s="21" t="s">
        <v>39</v>
      </c>
      <c r="D106" s="183" t="s">
        <v>6</v>
      </c>
      <c r="E106" s="42">
        <v>11600</v>
      </c>
      <c r="F106" s="281">
        <v>0</v>
      </c>
      <c r="G106" s="13">
        <f>ROUND(E106*F106,2)</f>
        <v>0</v>
      </c>
      <c r="H106" s="64">
        <f>G106-I106</f>
        <v>0</v>
      </c>
      <c r="I106" s="64">
        <f>L106*F106</f>
        <v>0</v>
      </c>
      <c r="O106" s="19"/>
      <c r="P106" s="19"/>
    </row>
    <row r="107" spans="1:16">
      <c r="A107" s="17"/>
      <c r="B107" s="23"/>
      <c r="C107" s="183"/>
      <c r="D107" s="183"/>
      <c r="E107" s="37"/>
      <c r="F107" s="281"/>
      <c r="H107" s="64"/>
      <c r="I107" s="64"/>
      <c r="O107" s="37"/>
      <c r="P107" s="37"/>
    </row>
    <row r="108" spans="1:16" ht="26.4">
      <c r="A108" s="17" t="s">
        <v>140</v>
      </c>
      <c r="B108" s="23" t="s">
        <v>285</v>
      </c>
      <c r="C108" s="183" t="s">
        <v>286</v>
      </c>
      <c r="D108" s="183" t="s">
        <v>9</v>
      </c>
      <c r="E108" s="42">
        <v>270</v>
      </c>
      <c r="F108" s="281">
        <v>0</v>
      </c>
      <c r="G108" s="13">
        <f>ROUND(E108*F108,2)</f>
        <v>0</v>
      </c>
      <c r="H108" s="64">
        <f>G108-I108</f>
        <v>0</v>
      </c>
      <c r="I108" s="64">
        <f>L108*F108</f>
        <v>0</v>
      </c>
      <c r="O108" s="19"/>
      <c r="P108" s="19"/>
    </row>
    <row r="109" spans="1:16">
      <c r="A109" s="17"/>
      <c r="B109" s="23"/>
      <c r="C109" s="183"/>
      <c r="D109" s="183"/>
      <c r="E109" s="19"/>
      <c r="F109" s="281"/>
      <c r="G109" s="13"/>
      <c r="H109" s="64"/>
      <c r="I109" s="64"/>
      <c r="O109" s="19"/>
      <c r="P109" s="19"/>
    </row>
    <row r="110" spans="1:16" ht="26.4">
      <c r="A110" s="17" t="s">
        <v>139</v>
      </c>
      <c r="B110" s="23" t="s">
        <v>287</v>
      </c>
      <c r="C110" s="183" t="s">
        <v>288</v>
      </c>
      <c r="D110" s="196" t="s">
        <v>9</v>
      </c>
      <c r="E110" s="42">
        <v>1850</v>
      </c>
      <c r="F110" s="281">
        <v>0</v>
      </c>
      <c r="G110" s="13">
        <f>ROUND(E110*F110,2)</f>
        <v>0</v>
      </c>
      <c r="H110" s="64">
        <f>G110-I110</f>
        <v>0</v>
      </c>
      <c r="I110" s="64">
        <f>L110*F110</f>
        <v>0</v>
      </c>
      <c r="O110" s="19"/>
      <c r="P110" s="19"/>
    </row>
    <row r="111" spans="1:16">
      <c r="A111" s="17"/>
      <c r="B111" s="23"/>
      <c r="C111" s="183"/>
      <c r="D111" s="196"/>
      <c r="E111" s="19"/>
      <c r="F111" s="281"/>
      <c r="G111" s="13"/>
      <c r="H111" s="64"/>
      <c r="I111" s="64"/>
      <c r="O111" s="19"/>
      <c r="P111" s="19"/>
    </row>
    <row r="112" spans="1:16" ht="26.4">
      <c r="A112" s="17" t="s">
        <v>141</v>
      </c>
      <c r="B112" s="23" t="s">
        <v>59</v>
      </c>
      <c r="C112" s="183" t="s">
        <v>189</v>
      </c>
      <c r="D112" s="196" t="s">
        <v>9</v>
      </c>
      <c r="E112" s="42">
        <v>65</v>
      </c>
      <c r="F112" s="281">
        <v>0</v>
      </c>
      <c r="G112" s="13">
        <f>ROUND(E112*F112,2)</f>
        <v>0</v>
      </c>
      <c r="H112" s="64">
        <f>G112-I112</f>
        <v>0</v>
      </c>
      <c r="I112" s="64">
        <f>L112*F112</f>
        <v>0</v>
      </c>
      <c r="O112" s="19"/>
      <c r="P112" s="19"/>
    </row>
    <row r="113" spans="1:20">
      <c r="A113" s="17"/>
      <c r="B113" s="23"/>
      <c r="C113" s="183"/>
      <c r="D113" s="183"/>
      <c r="E113" s="37"/>
      <c r="F113" s="281"/>
      <c r="H113" s="64"/>
      <c r="I113" s="64"/>
      <c r="O113" s="37"/>
      <c r="P113" s="37"/>
    </row>
    <row r="114" spans="1:20" ht="26.4">
      <c r="A114" s="17" t="s">
        <v>142</v>
      </c>
      <c r="B114" s="23" t="s">
        <v>59</v>
      </c>
      <c r="C114" s="24" t="s">
        <v>263</v>
      </c>
      <c r="D114" s="183" t="s">
        <v>72</v>
      </c>
      <c r="E114" s="19" t="s">
        <v>84</v>
      </c>
      <c r="F114" s="281">
        <f>SUM(G90:G113)</f>
        <v>0</v>
      </c>
      <c r="G114" s="13">
        <f>ROUND(E114*F114,2)</f>
        <v>0</v>
      </c>
      <c r="H114" s="64">
        <f>G114-I114</f>
        <v>0</v>
      </c>
      <c r="I114" s="64">
        <f>L114*F114</f>
        <v>0</v>
      </c>
      <c r="O114" s="19"/>
      <c r="P114" s="19"/>
    </row>
    <row r="115" spans="1:20">
      <c r="A115" s="17"/>
      <c r="B115" s="17"/>
      <c r="C115" s="183"/>
      <c r="D115" s="183"/>
      <c r="E115" s="37"/>
      <c r="F115" s="13"/>
      <c r="H115" s="64"/>
      <c r="I115" s="64"/>
      <c r="N115" s="85"/>
      <c r="O115" s="46"/>
      <c r="P115" s="46"/>
      <c r="Q115" s="34"/>
    </row>
    <row r="116" spans="1:20">
      <c r="A116" s="17"/>
      <c r="B116" s="17"/>
      <c r="C116" s="183"/>
      <c r="D116" s="183"/>
      <c r="E116" s="37"/>
      <c r="F116" s="13"/>
      <c r="H116" s="64"/>
      <c r="I116" s="64"/>
      <c r="N116" s="85"/>
      <c r="O116" s="46"/>
      <c r="P116" s="46"/>
      <c r="Q116" s="34"/>
    </row>
    <row r="117" spans="1:20">
      <c r="A117" s="26"/>
      <c r="B117" s="26"/>
      <c r="C117" s="27" t="s">
        <v>10</v>
      </c>
      <c r="D117" s="39"/>
      <c r="E117" s="40"/>
      <c r="F117" s="28"/>
      <c r="G117" s="29">
        <f>SUM(G90:G114)</f>
        <v>0</v>
      </c>
      <c r="H117" s="29">
        <f>SUM(H90:H114)</f>
        <v>0</v>
      </c>
      <c r="I117" s="29">
        <f>SUM(I90:I114)</f>
        <v>0</v>
      </c>
      <c r="N117" s="85"/>
      <c r="O117" s="46"/>
      <c r="P117" s="46"/>
      <c r="Q117" s="34"/>
    </row>
    <row r="118" spans="1:20">
      <c r="A118" s="44"/>
      <c r="B118" s="44"/>
      <c r="C118" s="45"/>
      <c r="D118" s="180"/>
      <c r="E118" s="46"/>
      <c r="F118" s="13"/>
      <c r="G118" s="47"/>
      <c r="H118" s="64"/>
      <c r="I118" s="64"/>
      <c r="N118" s="85"/>
      <c r="O118" s="46"/>
      <c r="P118" s="46"/>
      <c r="Q118" s="34"/>
    </row>
    <row r="119" spans="1:20">
      <c r="A119" s="44"/>
      <c r="B119" s="44"/>
      <c r="C119" s="45"/>
      <c r="D119" s="180"/>
      <c r="E119" s="46"/>
      <c r="F119" s="13"/>
      <c r="G119" s="47"/>
      <c r="H119" s="64"/>
      <c r="I119" s="64"/>
      <c r="N119" s="85"/>
      <c r="O119" s="46"/>
      <c r="P119" s="46"/>
      <c r="Q119" s="34"/>
    </row>
    <row r="120" spans="1:20">
      <c r="A120" s="17"/>
      <c r="B120" s="17"/>
      <c r="C120" s="183"/>
      <c r="D120" s="183"/>
      <c r="E120" s="37"/>
      <c r="F120" s="13"/>
      <c r="H120" s="64"/>
      <c r="I120" s="64"/>
      <c r="N120" s="85"/>
      <c r="O120" s="46"/>
      <c r="P120" s="46"/>
      <c r="Q120" s="34"/>
    </row>
    <row r="121" spans="1:20" ht="26.4">
      <c r="A121" s="18" t="s">
        <v>14</v>
      </c>
      <c r="B121" s="18"/>
      <c r="C121" s="20" t="s">
        <v>217</v>
      </c>
      <c r="D121" s="183"/>
      <c r="E121" s="37"/>
      <c r="F121" s="13"/>
      <c r="H121" s="64"/>
      <c r="I121" s="64"/>
      <c r="O121" s="37"/>
      <c r="P121" s="37"/>
    </row>
    <row r="122" spans="1:20">
      <c r="A122" s="17"/>
      <c r="B122" s="17"/>
      <c r="C122" s="183"/>
      <c r="D122" s="183"/>
      <c r="E122" s="37"/>
      <c r="F122" s="13"/>
      <c r="H122" s="64"/>
      <c r="I122" s="64"/>
      <c r="O122" s="37"/>
      <c r="P122" s="37"/>
    </row>
    <row r="123" spans="1:20" ht="27.75" customHeight="1">
      <c r="A123" s="17" t="s">
        <v>40</v>
      </c>
      <c r="B123" s="23" t="s">
        <v>332</v>
      </c>
      <c r="C123" s="21" t="s">
        <v>331</v>
      </c>
      <c r="D123" s="183" t="s">
        <v>9</v>
      </c>
      <c r="E123" s="42">
        <v>3950</v>
      </c>
      <c r="F123" s="281">
        <v>0</v>
      </c>
      <c r="G123" s="13">
        <f>ROUND(E123*F123,2)</f>
        <v>0</v>
      </c>
      <c r="H123" s="64">
        <f>G123-I123</f>
        <v>0</v>
      </c>
      <c r="I123" s="64">
        <f>L123*F123</f>
        <v>0</v>
      </c>
      <c r="N123" s="21"/>
      <c r="O123" s="183"/>
      <c r="P123" s="42"/>
      <c r="Q123" s="13"/>
      <c r="R123" s="21"/>
      <c r="S123" s="183"/>
      <c r="T123" s="42"/>
    </row>
    <row r="124" spans="1:20">
      <c r="A124" s="17"/>
      <c r="B124" s="17"/>
      <c r="C124" s="21"/>
      <c r="D124" s="183"/>
      <c r="E124" s="37"/>
      <c r="F124" s="281"/>
      <c r="G124" s="13"/>
      <c r="H124" s="64"/>
      <c r="I124" s="64"/>
      <c r="N124" s="21"/>
      <c r="O124" s="183"/>
      <c r="P124" s="37"/>
      <c r="Q124" s="13"/>
      <c r="R124" s="21"/>
      <c r="S124" s="183"/>
      <c r="T124" s="37"/>
    </row>
    <row r="125" spans="1:20" ht="48" customHeight="1">
      <c r="A125" s="17" t="s">
        <v>227</v>
      </c>
      <c r="B125" s="80" t="s">
        <v>333</v>
      </c>
      <c r="C125" s="81" t="s">
        <v>334</v>
      </c>
      <c r="D125" s="183" t="s">
        <v>9</v>
      </c>
      <c r="E125" s="42">
        <v>7200</v>
      </c>
      <c r="F125" s="281">
        <v>0</v>
      </c>
      <c r="G125" s="13">
        <f>ROUND(E125*F125,2)</f>
        <v>0</v>
      </c>
      <c r="H125" s="64">
        <f>G125-I125</f>
        <v>0</v>
      </c>
      <c r="I125" s="64">
        <f>L125*F125</f>
        <v>0</v>
      </c>
      <c r="N125" s="31"/>
      <c r="O125" s="183"/>
      <c r="P125" s="42"/>
      <c r="Q125" s="13"/>
      <c r="R125" s="31"/>
      <c r="S125" s="183"/>
      <c r="T125" s="42"/>
    </row>
    <row r="126" spans="1:20">
      <c r="A126" s="17"/>
      <c r="B126" s="17"/>
      <c r="C126" s="21"/>
      <c r="D126" s="183"/>
      <c r="E126" s="37"/>
      <c r="F126" s="281"/>
      <c r="G126" s="13"/>
      <c r="H126" s="64"/>
      <c r="I126" s="64"/>
      <c r="N126" s="21"/>
      <c r="O126" s="183"/>
      <c r="P126" s="37"/>
      <c r="Q126" s="13"/>
      <c r="R126" s="21"/>
      <c r="S126" s="183"/>
      <c r="T126" s="37"/>
    </row>
    <row r="127" spans="1:20" ht="14.25" customHeight="1">
      <c r="A127" s="17" t="s">
        <v>228</v>
      </c>
      <c r="B127" s="23" t="s">
        <v>59</v>
      </c>
      <c r="C127" s="21" t="s">
        <v>76</v>
      </c>
      <c r="D127" s="183" t="s">
        <v>6</v>
      </c>
      <c r="E127" s="42">
        <v>16240</v>
      </c>
      <c r="F127" s="281">
        <v>0</v>
      </c>
      <c r="G127" s="13">
        <f>ROUND(E127*F127,2)</f>
        <v>0</v>
      </c>
      <c r="H127" s="64">
        <f>G127-I127</f>
        <v>0</v>
      </c>
      <c r="I127" s="64">
        <f>L127*F127</f>
        <v>0</v>
      </c>
      <c r="N127" s="21"/>
      <c r="O127" s="183"/>
      <c r="P127" s="42"/>
      <c r="Q127" s="13"/>
      <c r="R127" s="21"/>
      <c r="S127" s="183"/>
      <c r="T127" s="42"/>
    </row>
    <row r="128" spans="1:20">
      <c r="A128" s="17"/>
      <c r="B128" s="17"/>
      <c r="C128" s="183"/>
      <c r="D128" s="183"/>
      <c r="E128" s="37"/>
      <c r="F128" s="281"/>
      <c r="H128" s="64"/>
      <c r="I128" s="64"/>
      <c r="N128" s="183"/>
      <c r="O128" s="183"/>
      <c r="P128" s="37"/>
      <c r="Q128" s="13"/>
      <c r="R128" s="183"/>
      <c r="S128" s="183"/>
      <c r="T128" s="37"/>
    </row>
    <row r="129" spans="1:20" ht="26.4">
      <c r="A129" s="17" t="s">
        <v>41</v>
      </c>
      <c r="B129" s="23" t="s">
        <v>59</v>
      </c>
      <c r="C129" s="21" t="s">
        <v>311</v>
      </c>
      <c r="D129" s="196" t="s">
        <v>5</v>
      </c>
      <c r="E129" s="84">
        <v>743</v>
      </c>
      <c r="F129" s="281">
        <v>0</v>
      </c>
      <c r="G129" s="13">
        <f>ROUND(E129*F129,2)</f>
        <v>0</v>
      </c>
      <c r="H129" s="64">
        <f>G129-I129</f>
        <v>0</v>
      </c>
      <c r="I129" s="64">
        <f>L129*F129</f>
        <v>0</v>
      </c>
      <c r="N129" s="21"/>
      <c r="O129" s="196"/>
      <c r="P129" s="42"/>
      <c r="Q129" s="13"/>
      <c r="R129" s="21"/>
      <c r="S129" s="196"/>
      <c r="T129" s="42"/>
    </row>
    <row r="130" spans="1:20">
      <c r="A130" s="17"/>
      <c r="B130" s="17"/>
      <c r="C130" s="21"/>
      <c r="D130" s="183"/>
      <c r="E130" s="76"/>
      <c r="F130" s="281"/>
      <c r="G130" s="13"/>
      <c r="H130" s="64"/>
      <c r="I130" s="64"/>
      <c r="N130" s="21"/>
      <c r="O130" s="183"/>
      <c r="P130" s="19"/>
      <c r="Q130" s="13"/>
      <c r="R130" s="21"/>
      <c r="S130" s="183"/>
      <c r="T130" s="19"/>
    </row>
    <row r="131" spans="1:20" ht="37.5" customHeight="1">
      <c r="A131" s="17" t="s">
        <v>42</v>
      </c>
      <c r="B131" s="23" t="s">
        <v>335</v>
      </c>
      <c r="C131" s="21" t="s">
        <v>340</v>
      </c>
      <c r="D131" s="196" t="s">
        <v>6</v>
      </c>
      <c r="E131" s="84">
        <v>520</v>
      </c>
      <c r="F131" s="281">
        <v>0</v>
      </c>
      <c r="G131" s="13">
        <f>ROUND(E131*F131,2)</f>
        <v>0</v>
      </c>
      <c r="H131" s="64">
        <f>G131-I131</f>
        <v>0</v>
      </c>
      <c r="I131" s="64">
        <f>L131*F131</f>
        <v>0</v>
      </c>
      <c r="N131" s="21"/>
      <c r="O131" s="196"/>
      <c r="P131" s="42"/>
      <c r="Q131" s="13"/>
      <c r="R131" s="21"/>
      <c r="S131" s="196"/>
      <c r="T131" s="42"/>
    </row>
    <row r="132" spans="1:20">
      <c r="A132" s="17"/>
      <c r="B132" s="23"/>
      <c r="C132" s="21"/>
      <c r="D132" s="196"/>
      <c r="E132" s="84"/>
      <c r="F132" s="281"/>
      <c r="G132" s="13"/>
      <c r="H132" s="64"/>
      <c r="I132" s="64"/>
      <c r="N132" s="21"/>
      <c r="O132" s="196"/>
      <c r="P132" s="19"/>
      <c r="Q132" s="13"/>
      <c r="R132" s="21"/>
      <c r="S132" s="196"/>
      <c r="T132" s="19"/>
    </row>
    <row r="133" spans="1:20" ht="57" customHeight="1">
      <c r="A133" s="17" t="s">
        <v>261</v>
      </c>
      <c r="B133" s="23" t="s">
        <v>336</v>
      </c>
      <c r="C133" s="21" t="s">
        <v>341</v>
      </c>
      <c r="D133" s="196" t="s">
        <v>6</v>
      </c>
      <c r="E133" s="84">
        <v>520</v>
      </c>
      <c r="F133" s="281">
        <v>0</v>
      </c>
      <c r="G133" s="13">
        <f>ROUND(E133*F133,2)</f>
        <v>0</v>
      </c>
      <c r="H133" s="64">
        <f>G133-I133</f>
        <v>0</v>
      </c>
      <c r="I133" s="64">
        <f>L133*F133</f>
        <v>0</v>
      </c>
      <c r="N133" s="21"/>
      <c r="O133" s="196"/>
      <c r="P133" s="42"/>
      <c r="Q133" s="13"/>
      <c r="R133" s="21"/>
      <c r="S133" s="196"/>
      <c r="T133" s="42"/>
    </row>
    <row r="134" spans="1:20">
      <c r="A134" s="17"/>
      <c r="B134" s="23"/>
      <c r="C134" s="21"/>
      <c r="D134" s="196"/>
      <c r="E134" s="84"/>
      <c r="F134" s="281"/>
      <c r="G134" s="13"/>
      <c r="H134" s="64"/>
      <c r="I134" s="64"/>
      <c r="O134" s="19"/>
      <c r="P134" s="19"/>
    </row>
    <row r="135" spans="1:20" ht="39.6">
      <c r="A135" s="17" t="s">
        <v>262</v>
      </c>
      <c r="B135" s="23" t="s">
        <v>337</v>
      </c>
      <c r="C135" s="21" t="s">
        <v>338</v>
      </c>
      <c r="D135" s="196" t="s">
        <v>6</v>
      </c>
      <c r="E135" s="84">
        <v>4286</v>
      </c>
      <c r="F135" s="281">
        <v>0</v>
      </c>
      <c r="G135" s="13">
        <f>ROUND(E135*F135,2)</f>
        <v>0</v>
      </c>
      <c r="H135" s="64">
        <f>G135-I135</f>
        <v>0</v>
      </c>
      <c r="I135" s="64">
        <f>L135*F135</f>
        <v>0</v>
      </c>
      <c r="O135" s="19"/>
      <c r="P135" s="19"/>
    </row>
    <row r="136" spans="1:20">
      <c r="A136" s="17"/>
      <c r="B136" s="23"/>
      <c r="C136" s="21"/>
      <c r="D136" s="196"/>
      <c r="E136" s="76"/>
      <c r="F136" s="281"/>
      <c r="G136" s="13"/>
      <c r="H136" s="64"/>
      <c r="I136" s="64"/>
      <c r="O136" s="19"/>
      <c r="P136" s="19"/>
    </row>
    <row r="137" spans="1:20" ht="39.6">
      <c r="A137" s="17" t="s">
        <v>88</v>
      </c>
      <c r="B137" s="23" t="s">
        <v>427</v>
      </c>
      <c r="C137" s="49" t="s">
        <v>426</v>
      </c>
      <c r="D137" s="196" t="s">
        <v>6</v>
      </c>
      <c r="E137" s="84">
        <v>4120</v>
      </c>
      <c r="F137" s="281">
        <v>0</v>
      </c>
      <c r="G137" s="13">
        <f>ROUND(E137*F137,2)</f>
        <v>0</v>
      </c>
      <c r="H137" s="64">
        <f>G137-I137</f>
        <v>0</v>
      </c>
      <c r="I137" s="64">
        <f>L137*F137</f>
        <v>0</v>
      </c>
      <c r="O137" s="19"/>
      <c r="P137" s="19"/>
    </row>
    <row r="138" spans="1:20">
      <c r="A138" s="17"/>
      <c r="B138" s="23"/>
      <c r="C138" s="49"/>
      <c r="D138" s="196"/>
      <c r="E138" s="84"/>
      <c r="F138" s="281"/>
      <c r="G138" s="13"/>
      <c r="H138" s="64"/>
      <c r="I138" s="64"/>
      <c r="O138" s="19"/>
      <c r="P138" s="19"/>
    </row>
    <row r="139" spans="1:20" ht="39.6">
      <c r="A139" s="17" t="s">
        <v>147</v>
      </c>
      <c r="B139" s="23" t="s">
        <v>425</v>
      </c>
      <c r="C139" s="49" t="s">
        <v>390</v>
      </c>
      <c r="D139" s="196" t="s">
        <v>6</v>
      </c>
      <c r="E139" s="84">
        <v>832</v>
      </c>
      <c r="F139" s="281">
        <v>0</v>
      </c>
      <c r="G139" s="13">
        <f>ROUND(E139*F139,2)</f>
        <v>0</v>
      </c>
      <c r="H139" s="64">
        <f>G139-I139</f>
        <v>0</v>
      </c>
      <c r="I139" s="64">
        <f>L139*F139</f>
        <v>0</v>
      </c>
      <c r="O139" s="19"/>
      <c r="P139" s="19"/>
    </row>
    <row r="140" spans="1:20">
      <c r="A140" s="17"/>
      <c r="B140" s="23"/>
      <c r="C140" s="49"/>
      <c r="D140" s="196"/>
      <c r="E140" s="84"/>
      <c r="F140" s="281"/>
      <c r="G140" s="13"/>
      <c r="H140" s="64"/>
      <c r="I140" s="64"/>
      <c r="O140" s="19"/>
      <c r="P140" s="19"/>
    </row>
    <row r="141" spans="1:20" ht="39.6">
      <c r="A141" s="17" t="s">
        <v>91</v>
      </c>
      <c r="B141" s="23" t="s">
        <v>336</v>
      </c>
      <c r="C141" s="21" t="s">
        <v>257</v>
      </c>
      <c r="D141" s="196" t="s">
        <v>6</v>
      </c>
      <c r="E141" s="42">
        <v>211</v>
      </c>
      <c r="F141" s="281">
        <v>0</v>
      </c>
      <c r="G141" s="13">
        <f>ROUND(E141*F141,2)</f>
        <v>0</v>
      </c>
      <c r="H141" s="64">
        <f>G141-I141</f>
        <v>0</v>
      </c>
      <c r="I141" s="64">
        <f>L141*F141</f>
        <v>0</v>
      </c>
      <c r="O141" s="19"/>
      <c r="P141" s="19"/>
    </row>
    <row r="142" spans="1:20">
      <c r="A142" s="17"/>
      <c r="B142" s="17"/>
      <c r="C142" s="21"/>
      <c r="D142" s="183"/>
      <c r="E142" s="37"/>
      <c r="F142" s="281"/>
      <c r="G142" s="13"/>
      <c r="H142" s="64"/>
      <c r="I142" s="64"/>
      <c r="O142" s="37"/>
      <c r="P142" s="37"/>
    </row>
    <row r="143" spans="1:20" ht="39.6">
      <c r="A143" s="17" t="s">
        <v>92</v>
      </c>
      <c r="B143" s="17" t="s">
        <v>43</v>
      </c>
      <c r="C143" s="21" t="s">
        <v>87</v>
      </c>
      <c r="D143" s="183" t="s">
        <v>5</v>
      </c>
      <c r="E143" s="42">
        <v>879</v>
      </c>
      <c r="F143" s="281">
        <v>0</v>
      </c>
      <c r="G143" s="13">
        <f>ROUND(E143*F143,2)</f>
        <v>0</v>
      </c>
      <c r="H143" s="64">
        <f>G143-I143</f>
        <v>0</v>
      </c>
      <c r="I143" s="64">
        <f>L143*F143</f>
        <v>0</v>
      </c>
      <c r="O143" s="19"/>
      <c r="P143" s="19"/>
    </row>
    <row r="144" spans="1:20">
      <c r="A144" s="17"/>
      <c r="B144" s="17"/>
      <c r="C144" s="21"/>
      <c r="D144" s="183"/>
      <c r="E144" s="19"/>
      <c r="F144" s="281"/>
      <c r="G144" s="13"/>
      <c r="H144" s="64"/>
      <c r="I144" s="64"/>
      <c r="O144" s="19"/>
      <c r="P144" s="19"/>
    </row>
    <row r="145" spans="1:16" ht="39.6">
      <c r="A145" s="17" t="s">
        <v>93</v>
      </c>
      <c r="B145" s="17" t="s">
        <v>89</v>
      </c>
      <c r="C145" s="21" t="s">
        <v>90</v>
      </c>
      <c r="D145" s="196" t="s">
        <v>5</v>
      </c>
      <c r="E145" s="42">
        <v>25</v>
      </c>
      <c r="F145" s="281">
        <v>0</v>
      </c>
      <c r="G145" s="13">
        <f>ROUND(E145*F145,2)</f>
        <v>0</v>
      </c>
      <c r="H145" s="64">
        <f>G145-I145</f>
        <v>0</v>
      </c>
      <c r="I145" s="64">
        <f>L145*F145</f>
        <v>0</v>
      </c>
      <c r="O145" s="19"/>
      <c r="P145" s="19"/>
    </row>
    <row r="146" spans="1:16">
      <c r="A146" s="17"/>
      <c r="B146" s="17"/>
      <c r="C146" s="21"/>
      <c r="D146" s="196"/>
      <c r="E146" s="19"/>
      <c r="F146" s="281"/>
      <c r="G146" s="13"/>
      <c r="H146" s="64"/>
      <c r="I146" s="64"/>
      <c r="O146" s="19"/>
      <c r="P146" s="19"/>
    </row>
    <row r="147" spans="1:16" ht="39.6">
      <c r="A147" s="17" t="s">
        <v>148</v>
      </c>
      <c r="B147" s="17" t="s">
        <v>220</v>
      </c>
      <c r="C147" s="21" t="s">
        <v>219</v>
      </c>
      <c r="D147" s="196" t="s">
        <v>5</v>
      </c>
      <c r="E147" s="42">
        <v>245</v>
      </c>
      <c r="F147" s="281">
        <v>0</v>
      </c>
      <c r="G147" s="13">
        <f>ROUND(E147*F147,2)</f>
        <v>0</v>
      </c>
      <c r="H147" s="64">
        <f>G147-I147</f>
        <v>0</v>
      </c>
      <c r="I147" s="64">
        <f>L147*F147</f>
        <v>0</v>
      </c>
      <c r="O147" s="19"/>
      <c r="P147" s="19"/>
    </row>
    <row r="148" spans="1:16">
      <c r="A148" s="17"/>
      <c r="B148" s="17"/>
      <c r="C148" s="21"/>
      <c r="D148" s="196"/>
      <c r="E148" s="19"/>
      <c r="F148" s="281"/>
      <c r="G148" s="13"/>
      <c r="H148" s="64"/>
      <c r="I148" s="64"/>
      <c r="O148" s="19"/>
      <c r="P148" s="19"/>
    </row>
    <row r="149" spans="1:16" ht="39.6">
      <c r="A149" s="103" t="s">
        <v>229</v>
      </c>
      <c r="B149" s="69" t="s">
        <v>59</v>
      </c>
      <c r="C149" s="49" t="s">
        <v>218</v>
      </c>
      <c r="D149" s="183" t="s">
        <v>6</v>
      </c>
      <c r="E149" s="42">
        <v>300</v>
      </c>
      <c r="F149" s="281">
        <v>0</v>
      </c>
      <c r="G149" s="13">
        <f>ROUND(E149*F149,2)</f>
        <v>0</v>
      </c>
      <c r="H149" s="64">
        <f>G149-I149</f>
        <v>0</v>
      </c>
      <c r="I149" s="64">
        <f>L149*F149</f>
        <v>0</v>
      </c>
      <c r="O149" s="19"/>
      <c r="P149" s="19"/>
    </row>
    <row r="150" spans="1:16">
      <c r="A150" s="103"/>
      <c r="B150" s="69"/>
      <c r="C150" s="49"/>
      <c r="D150" s="183"/>
      <c r="E150" s="42"/>
      <c r="F150" s="281"/>
      <c r="G150" s="13"/>
      <c r="H150" s="64"/>
      <c r="I150" s="64"/>
      <c r="O150" s="19"/>
      <c r="P150" s="19"/>
    </row>
    <row r="151" spans="1:16" ht="26.4">
      <c r="A151" s="103" t="s">
        <v>190</v>
      </c>
      <c r="B151" s="69" t="s">
        <v>450</v>
      </c>
      <c r="C151" s="49" t="s">
        <v>449</v>
      </c>
      <c r="D151" s="183" t="s">
        <v>9</v>
      </c>
      <c r="E151" s="42">
        <v>113</v>
      </c>
      <c r="F151" s="281">
        <v>0</v>
      </c>
      <c r="G151" s="13">
        <f>ROUND(E151*F151,2)</f>
        <v>0</v>
      </c>
      <c r="H151" s="64">
        <f>G151-I151</f>
        <v>0</v>
      </c>
      <c r="I151" s="64">
        <f>L151*F151</f>
        <v>0</v>
      </c>
      <c r="O151" s="19"/>
      <c r="P151" s="19"/>
    </row>
    <row r="152" spans="1:16">
      <c r="A152" s="103"/>
      <c r="B152" s="103"/>
      <c r="C152" s="21"/>
      <c r="D152" s="183"/>
      <c r="E152" s="37"/>
      <c r="F152" s="281"/>
      <c r="G152" s="13"/>
      <c r="H152" s="64"/>
      <c r="I152" s="64"/>
      <c r="O152" s="19"/>
      <c r="P152" s="19"/>
    </row>
    <row r="153" spans="1:16" ht="26.4">
      <c r="A153" s="103" t="s">
        <v>191</v>
      </c>
      <c r="B153" s="69" t="s">
        <v>59</v>
      </c>
      <c r="C153" s="21" t="s">
        <v>424</v>
      </c>
      <c r="D153" s="183" t="s">
        <v>6</v>
      </c>
      <c r="E153" s="42">
        <v>11750</v>
      </c>
      <c r="F153" s="281">
        <v>0</v>
      </c>
      <c r="G153" s="13">
        <f>ROUND(E153*F153,2)</f>
        <v>0</v>
      </c>
      <c r="H153" s="64">
        <f>G153-I153</f>
        <v>0</v>
      </c>
      <c r="I153" s="64">
        <f>L153*F153</f>
        <v>0</v>
      </c>
      <c r="O153" s="19"/>
      <c r="P153" s="19"/>
    </row>
    <row r="154" spans="1:16">
      <c r="A154" s="103"/>
      <c r="B154" s="103"/>
      <c r="C154" s="21"/>
      <c r="D154" s="183"/>
      <c r="E154" s="37"/>
      <c r="F154" s="13"/>
      <c r="G154" s="13"/>
      <c r="H154" s="64"/>
      <c r="I154" s="64"/>
      <c r="O154" s="19"/>
      <c r="P154" s="19"/>
    </row>
    <row r="155" spans="1:16">
      <c r="A155" s="54"/>
      <c r="B155" s="56"/>
      <c r="C155" s="151"/>
      <c r="D155" s="183"/>
      <c r="E155" s="37"/>
      <c r="F155" s="13"/>
      <c r="G155" s="13"/>
      <c r="H155" s="64"/>
      <c r="I155" s="64"/>
      <c r="O155" s="19"/>
      <c r="P155" s="19"/>
    </row>
    <row r="156" spans="1:16">
      <c r="A156" s="438" t="s">
        <v>245</v>
      </c>
      <c r="B156" s="438"/>
      <c r="C156" s="438"/>
      <c r="D156" s="183"/>
      <c r="E156" s="37"/>
      <c r="F156" s="13"/>
      <c r="G156" s="13"/>
      <c r="H156" s="64"/>
      <c r="I156" s="64"/>
      <c r="O156" s="19"/>
      <c r="P156" s="19"/>
    </row>
    <row r="157" spans="1:16">
      <c r="A157" s="438" t="s">
        <v>422</v>
      </c>
      <c r="B157" s="438"/>
      <c r="C157" s="438"/>
      <c r="D157" s="183"/>
      <c r="E157" s="37"/>
      <c r="F157" s="13"/>
      <c r="G157" s="13"/>
      <c r="H157" s="64"/>
      <c r="I157" s="64"/>
      <c r="O157" s="19"/>
      <c r="P157" s="19"/>
    </row>
    <row r="158" spans="1:16">
      <c r="A158" s="181"/>
      <c r="B158" s="181"/>
      <c r="C158" s="181"/>
      <c r="D158" s="183"/>
      <c r="E158" s="37"/>
      <c r="F158" s="13"/>
      <c r="G158" s="13"/>
      <c r="H158" s="64"/>
      <c r="I158" s="64"/>
      <c r="O158" s="19"/>
      <c r="P158" s="19"/>
    </row>
    <row r="159" spans="1:16" ht="67.5" customHeight="1">
      <c r="A159" s="181"/>
      <c r="B159" s="440" t="s">
        <v>258</v>
      </c>
      <c r="C159" s="440"/>
      <c r="D159" s="183"/>
      <c r="E159" s="37"/>
      <c r="F159" s="13"/>
      <c r="G159" s="13"/>
      <c r="H159" s="64"/>
      <c r="I159" s="64"/>
      <c r="O159" s="19"/>
      <c r="P159" s="19"/>
    </row>
    <row r="160" spans="1:16">
      <c r="A160" s="54"/>
      <c r="B160" s="69"/>
      <c r="C160" s="54"/>
      <c r="D160" s="183"/>
      <c r="E160" s="37"/>
      <c r="F160" s="13"/>
      <c r="G160" s="13"/>
      <c r="H160" s="64"/>
      <c r="I160" s="64"/>
      <c r="O160" s="19"/>
      <c r="P160" s="19"/>
    </row>
    <row r="161" spans="1:16" ht="26.4">
      <c r="A161" s="54" t="s">
        <v>93</v>
      </c>
      <c r="B161" s="69" t="s">
        <v>59</v>
      </c>
      <c r="C161" s="151" t="s">
        <v>421</v>
      </c>
      <c r="D161" s="183" t="s">
        <v>9</v>
      </c>
      <c r="E161" s="42">
        <v>33</v>
      </c>
      <c r="F161" s="281">
        <v>0</v>
      </c>
      <c r="G161" s="13">
        <f>ROUND(E161*F161,2)</f>
        <v>0</v>
      </c>
      <c r="H161" s="64">
        <f>G161-I161</f>
        <v>0</v>
      </c>
      <c r="I161" s="64">
        <f>L161*F161</f>
        <v>0</v>
      </c>
      <c r="O161" s="19"/>
      <c r="P161" s="19"/>
    </row>
    <row r="162" spans="1:16">
      <c r="A162" s="54"/>
      <c r="B162" s="69"/>
      <c r="C162" s="54"/>
      <c r="D162" s="183"/>
      <c r="E162" s="37"/>
      <c r="F162" s="281"/>
      <c r="G162" s="13"/>
      <c r="H162" s="64"/>
      <c r="I162" s="64"/>
      <c r="O162" s="19"/>
      <c r="P162" s="19"/>
    </row>
    <row r="163" spans="1:16" ht="39.6">
      <c r="A163" s="54" t="s">
        <v>148</v>
      </c>
      <c r="B163" s="69" t="s">
        <v>59</v>
      </c>
      <c r="C163" s="151" t="s">
        <v>248</v>
      </c>
      <c r="D163" s="183" t="s">
        <v>9</v>
      </c>
      <c r="E163" s="42">
        <v>310</v>
      </c>
      <c r="F163" s="281">
        <v>0</v>
      </c>
      <c r="G163" s="13">
        <f>ROUND(E163*F163,2)</f>
        <v>0</v>
      </c>
      <c r="H163" s="64">
        <f>G163-I163</f>
        <v>0</v>
      </c>
      <c r="I163" s="64">
        <f>L163*F163</f>
        <v>0</v>
      </c>
      <c r="O163" s="19"/>
      <c r="P163" s="19"/>
    </row>
    <row r="164" spans="1:16">
      <c r="A164" s="54"/>
      <c r="B164" s="181"/>
      <c r="C164" s="54"/>
      <c r="D164" s="183"/>
      <c r="E164" s="37"/>
      <c r="F164" s="13"/>
      <c r="G164" s="13"/>
      <c r="H164" s="64"/>
      <c r="I164" s="64"/>
      <c r="O164" s="19"/>
      <c r="P164" s="19"/>
    </row>
    <row r="165" spans="1:16" ht="26.4">
      <c r="A165" s="150"/>
      <c r="B165" s="150"/>
      <c r="C165" s="184" t="s">
        <v>222</v>
      </c>
      <c r="D165" s="184"/>
      <c r="E165" s="40"/>
      <c r="F165" s="28"/>
      <c r="G165" s="29">
        <f>SUM(G123:G164)</f>
        <v>0</v>
      </c>
      <c r="H165" s="29">
        <f>SUM(H123:H164)</f>
        <v>0</v>
      </c>
      <c r="I165" s="29">
        <f>SUM(I123:I164)</f>
        <v>0</v>
      </c>
      <c r="N165" s="85"/>
      <c r="O165" s="46"/>
      <c r="P165" s="34"/>
    </row>
    <row r="166" spans="1:16">
      <c r="A166" s="152"/>
      <c r="B166" s="152"/>
      <c r="C166" s="179"/>
      <c r="D166" s="179"/>
      <c r="E166" s="46"/>
      <c r="F166" s="13"/>
      <c r="G166" s="47"/>
      <c r="H166" s="64"/>
      <c r="I166" s="64"/>
      <c r="N166" s="85"/>
      <c r="O166" s="34"/>
      <c r="P166" s="34"/>
    </row>
    <row r="167" spans="1:16">
      <c r="A167" s="103"/>
      <c r="B167" s="103"/>
      <c r="C167" s="183"/>
      <c r="D167" s="183"/>
      <c r="E167" s="37"/>
      <c r="F167" s="13"/>
      <c r="H167" s="64"/>
      <c r="I167" s="64"/>
    </row>
    <row r="168" spans="1:16">
      <c r="A168" s="18" t="s">
        <v>15</v>
      </c>
      <c r="B168" s="18"/>
      <c r="C168" s="20" t="s">
        <v>158</v>
      </c>
      <c r="D168" s="183"/>
      <c r="E168" s="37"/>
      <c r="F168" s="13"/>
      <c r="H168" s="64"/>
      <c r="I168" s="64"/>
    </row>
    <row r="169" spans="1:16">
      <c r="A169" s="18"/>
      <c r="B169" s="18"/>
      <c r="C169" s="20"/>
      <c r="D169" s="183"/>
      <c r="E169" s="37"/>
      <c r="F169" s="13"/>
      <c r="H169" s="64"/>
      <c r="I169" s="64"/>
    </row>
    <row r="170" spans="1:16">
      <c r="A170" s="18"/>
      <c r="B170" s="441" t="s">
        <v>176</v>
      </c>
      <c r="C170" s="441"/>
      <c r="D170" s="441"/>
      <c r="E170" s="441"/>
      <c r="F170" s="13"/>
      <c r="H170" s="64"/>
      <c r="I170" s="64"/>
    </row>
    <row r="171" spans="1:16">
      <c r="A171" s="18"/>
      <c r="B171" s="441"/>
      <c r="C171" s="441"/>
      <c r="D171" s="441"/>
      <c r="E171" s="441"/>
      <c r="F171" s="13"/>
      <c r="H171" s="64"/>
      <c r="I171" s="64"/>
    </row>
    <row r="172" spans="1:16">
      <c r="A172" s="18"/>
      <c r="B172" s="441"/>
      <c r="C172" s="441"/>
      <c r="D172" s="441"/>
      <c r="E172" s="441"/>
      <c r="F172" s="13"/>
      <c r="H172" s="64"/>
      <c r="I172" s="64"/>
    </row>
    <row r="173" spans="1:16">
      <c r="A173" s="18"/>
      <c r="B173" s="18"/>
      <c r="C173" s="20"/>
      <c r="D173" s="183"/>
      <c r="E173" s="37"/>
      <c r="F173" s="13"/>
      <c r="H173" s="64"/>
      <c r="I173" s="64"/>
    </row>
    <row r="174" spans="1:16" ht="26.4">
      <c r="A174" s="103" t="s">
        <v>44</v>
      </c>
      <c r="B174" s="103" t="s">
        <v>111</v>
      </c>
      <c r="C174" s="21" t="s">
        <v>317</v>
      </c>
      <c r="D174" s="183" t="s">
        <v>5</v>
      </c>
      <c r="E174" s="42">
        <v>1820</v>
      </c>
      <c r="F174" s="281">
        <v>0</v>
      </c>
      <c r="G174" s="13">
        <f>ROUND(E174*F174,2)</f>
        <v>0</v>
      </c>
      <c r="H174" s="64">
        <f>G174-I174</f>
        <v>0</v>
      </c>
      <c r="I174" s="64">
        <f>L174*F174</f>
        <v>0</v>
      </c>
      <c r="O174" s="19"/>
      <c r="P174" s="19"/>
    </row>
    <row r="175" spans="1:16">
      <c r="A175" s="103"/>
      <c r="B175" s="103"/>
      <c r="C175" s="183"/>
      <c r="D175" s="183"/>
      <c r="E175" s="37"/>
      <c r="F175" s="281"/>
      <c r="H175" s="64"/>
      <c r="I175" s="64"/>
      <c r="O175" s="37"/>
      <c r="P175" s="37"/>
    </row>
    <row r="176" spans="1:16" ht="26.4">
      <c r="A176" s="103" t="s">
        <v>45</v>
      </c>
      <c r="B176" s="103" t="s">
        <v>113</v>
      </c>
      <c r="C176" s="21" t="s">
        <v>259</v>
      </c>
      <c r="D176" s="183" t="s">
        <v>11</v>
      </c>
      <c r="E176" s="42">
        <v>68</v>
      </c>
      <c r="F176" s="281">
        <v>0</v>
      </c>
      <c r="G176" s="13">
        <f>ROUND(E176*F176,2)</f>
        <v>0</v>
      </c>
      <c r="H176" s="64">
        <f>G176-I176</f>
        <v>0</v>
      </c>
      <c r="I176" s="64">
        <f>L176*F176</f>
        <v>0</v>
      </c>
      <c r="O176" s="19"/>
      <c r="P176" s="19"/>
    </row>
    <row r="177" spans="1:16">
      <c r="A177" s="103"/>
      <c r="B177" s="103"/>
      <c r="C177" s="21"/>
      <c r="D177" s="183"/>
      <c r="E177" s="37"/>
      <c r="F177" s="281"/>
      <c r="G177" s="13"/>
      <c r="H177" s="64"/>
      <c r="I177" s="64"/>
      <c r="O177" s="19"/>
      <c r="P177" s="19"/>
    </row>
    <row r="178" spans="1:16" ht="26.4">
      <c r="A178" s="103" t="s">
        <v>129</v>
      </c>
      <c r="B178" s="103" t="s">
        <v>393</v>
      </c>
      <c r="C178" s="21" t="s">
        <v>392</v>
      </c>
      <c r="D178" s="183" t="s">
        <v>11</v>
      </c>
      <c r="E178" s="42">
        <v>33</v>
      </c>
      <c r="F178" s="281">
        <v>0</v>
      </c>
      <c r="G178" s="13">
        <f>ROUND(E178*F178,2)</f>
        <v>0</v>
      </c>
      <c r="H178" s="64">
        <f>G178-I178</f>
        <v>0</v>
      </c>
      <c r="I178" s="64">
        <f>L178*F178</f>
        <v>0</v>
      </c>
      <c r="O178" s="19"/>
      <c r="P178" s="19"/>
    </row>
    <row r="179" spans="1:16">
      <c r="A179" s="103"/>
      <c r="B179" s="103"/>
      <c r="C179" s="21"/>
      <c r="D179" s="183"/>
      <c r="E179" s="37"/>
      <c r="F179" s="281"/>
      <c r="G179" s="13"/>
      <c r="H179" s="64"/>
      <c r="I179" s="64"/>
      <c r="O179" s="19"/>
      <c r="P179" s="19"/>
    </row>
    <row r="180" spans="1:16" ht="26.4">
      <c r="A180" s="103" t="s">
        <v>130</v>
      </c>
      <c r="B180" s="103" t="s">
        <v>178</v>
      </c>
      <c r="C180" s="21" t="s">
        <v>175</v>
      </c>
      <c r="D180" s="183" t="s">
        <v>11</v>
      </c>
      <c r="E180" s="37" t="s">
        <v>94</v>
      </c>
      <c r="F180" s="281">
        <v>0</v>
      </c>
      <c r="G180" s="13">
        <f>ROUND(E180*F180,2)</f>
        <v>0</v>
      </c>
      <c r="H180" s="64">
        <f>G180-I180</f>
        <v>0</v>
      </c>
      <c r="I180" s="64">
        <f>L180*F180</f>
        <v>0</v>
      </c>
      <c r="O180" s="19"/>
      <c r="P180" s="19"/>
    </row>
    <row r="181" spans="1:16">
      <c r="A181" s="103"/>
      <c r="B181" s="103"/>
      <c r="C181" s="21"/>
      <c r="D181" s="183"/>
      <c r="E181" s="37"/>
      <c r="F181" s="281"/>
      <c r="G181" s="13"/>
      <c r="H181" s="64"/>
      <c r="I181" s="64"/>
      <c r="O181" s="19"/>
      <c r="P181" s="19"/>
    </row>
    <row r="182" spans="1:16" ht="26.4">
      <c r="A182" s="103" t="s">
        <v>46</v>
      </c>
      <c r="B182" s="103" t="s">
        <v>351</v>
      </c>
      <c r="C182" s="21" t="s">
        <v>350</v>
      </c>
      <c r="D182" s="183" t="s">
        <v>11</v>
      </c>
      <c r="E182" s="37" t="s">
        <v>203</v>
      </c>
      <c r="F182" s="281">
        <v>0</v>
      </c>
      <c r="G182" s="13">
        <f>ROUND(E182*F182,2)</f>
        <v>0</v>
      </c>
      <c r="H182" s="64">
        <f>G182-I182</f>
        <v>0</v>
      </c>
      <c r="I182" s="64">
        <f>L182*F182</f>
        <v>0</v>
      </c>
      <c r="O182" s="19"/>
      <c r="P182" s="19"/>
    </row>
    <row r="183" spans="1:16">
      <c r="A183" s="103"/>
      <c r="B183" s="103"/>
      <c r="C183" s="21"/>
      <c r="D183" s="183"/>
      <c r="E183" s="37"/>
      <c r="F183" s="281"/>
      <c r="G183" s="13"/>
      <c r="H183" s="64"/>
      <c r="I183" s="64"/>
      <c r="O183" s="19"/>
      <c r="P183" s="19"/>
    </row>
    <row r="184" spans="1:16" ht="26.4">
      <c r="A184" s="103" t="s">
        <v>47</v>
      </c>
      <c r="B184" s="103" t="s">
        <v>177</v>
      </c>
      <c r="C184" s="21" t="s">
        <v>352</v>
      </c>
      <c r="D184" s="183" t="s">
        <v>11</v>
      </c>
      <c r="E184" s="42">
        <v>17</v>
      </c>
      <c r="F184" s="281">
        <v>0</v>
      </c>
      <c r="G184" s="13">
        <f>ROUND(E184*F184,2)</f>
        <v>0</v>
      </c>
      <c r="H184" s="64">
        <f>G184-I184</f>
        <v>0</v>
      </c>
      <c r="I184" s="64">
        <f>L184*F184</f>
        <v>0</v>
      </c>
      <c r="O184" s="19"/>
      <c r="P184" s="19"/>
    </row>
    <row r="185" spans="1:16">
      <c r="A185" s="103"/>
      <c r="B185" s="103"/>
      <c r="C185" s="21"/>
      <c r="D185" s="183"/>
      <c r="E185" s="42"/>
      <c r="F185" s="281"/>
      <c r="G185" s="13"/>
      <c r="H185" s="64"/>
      <c r="I185" s="64"/>
      <c r="O185" s="19"/>
      <c r="P185" s="19"/>
    </row>
    <row r="186" spans="1:16" ht="26.4">
      <c r="A186" s="103" t="s">
        <v>95</v>
      </c>
      <c r="B186" s="103" t="s">
        <v>318</v>
      </c>
      <c r="C186" s="21" t="s">
        <v>353</v>
      </c>
      <c r="D186" s="183" t="s">
        <v>11</v>
      </c>
      <c r="E186" s="42">
        <v>2</v>
      </c>
      <c r="F186" s="281">
        <v>0</v>
      </c>
      <c r="G186" s="13">
        <f>ROUND(E186*F186,2)</f>
        <v>0</v>
      </c>
      <c r="H186" s="64">
        <f>G186-I186</f>
        <v>0</v>
      </c>
      <c r="I186" s="64">
        <f>L186*F186</f>
        <v>0</v>
      </c>
      <c r="O186" s="19"/>
      <c r="P186" s="19"/>
    </row>
    <row r="187" spans="1:16">
      <c r="A187" s="103"/>
      <c r="B187" s="103"/>
      <c r="C187" s="21"/>
      <c r="D187" s="183"/>
      <c r="E187" s="42"/>
      <c r="F187" s="281"/>
      <c r="G187" s="13"/>
      <c r="H187" s="64"/>
      <c r="I187" s="64"/>
      <c r="O187" s="19"/>
      <c r="P187" s="19"/>
    </row>
    <row r="188" spans="1:16" ht="26.4">
      <c r="A188" s="103" t="s">
        <v>96</v>
      </c>
      <c r="B188" s="103" t="s">
        <v>356</v>
      </c>
      <c r="C188" s="21" t="s">
        <v>354</v>
      </c>
      <c r="D188" s="183" t="s">
        <v>11</v>
      </c>
      <c r="E188" s="42">
        <v>2</v>
      </c>
      <c r="F188" s="281">
        <v>0</v>
      </c>
      <c r="G188" s="13">
        <f>ROUND(E188*F188,2)</f>
        <v>0</v>
      </c>
      <c r="H188" s="64">
        <f>G188-I188</f>
        <v>0</v>
      </c>
      <c r="I188" s="64">
        <f>L188*F188</f>
        <v>0</v>
      </c>
      <c r="O188" s="19"/>
      <c r="P188" s="19"/>
    </row>
    <row r="189" spans="1:16">
      <c r="A189" s="103"/>
      <c r="B189" s="103"/>
      <c r="C189" s="21"/>
      <c r="D189" s="183"/>
      <c r="E189" s="42"/>
      <c r="F189" s="281"/>
      <c r="G189" s="13"/>
      <c r="H189" s="64"/>
      <c r="I189" s="64"/>
      <c r="O189" s="19"/>
      <c r="P189" s="19"/>
    </row>
    <row r="190" spans="1:16" ht="26.4">
      <c r="A190" s="103" t="s">
        <v>131</v>
      </c>
      <c r="B190" s="103" t="s">
        <v>357</v>
      </c>
      <c r="C190" s="21" t="s">
        <v>355</v>
      </c>
      <c r="D190" s="183" t="s">
        <v>11</v>
      </c>
      <c r="E190" s="42">
        <v>1</v>
      </c>
      <c r="F190" s="281">
        <v>0</v>
      </c>
      <c r="G190" s="13">
        <f>ROUND(E190*F190,2)</f>
        <v>0</v>
      </c>
      <c r="H190" s="64">
        <f>G190-I190</f>
        <v>0</v>
      </c>
      <c r="I190" s="64">
        <f>L190*F190</f>
        <v>0</v>
      </c>
      <c r="O190" s="19"/>
      <c r="P190" s="19"/>
    </row>
    <row r="191" spans="1:16">
      <c r="A191" s="103"/>
      <c r="B191" s="103"/>
      <c r="C191" s="21"/>
      <c r="D191" s="183"/>
      <c r="E191" s="42"/>
      <c r="F191" s="281"/>
      <c r="G191" s="13"/>
      <c r="H191" s="64"/>
      <c r="I191" s="64"/>
      <c r="O191" s="19"/>
      <c r="P191" s="19"/>
    </row>
    <row r="192" spans="1:16" ht="26.4">
      <c r="A192" s="103" t="s">
        <v>97</v>
      </c>
      <c r="B192" s="103" t="s">
        <v>359</v>
      </c>
      <c r="C192" s="21" t="s">
        <v>358</v>
      </c>
      <c r="D192" s="183" t="s">
        <v>11</v>
      </c>
      <c r="E192" s="42">
        <v>2</v>
      </c>
      <c r="F192" s="281">
        <v>0</v>
      </c>
      <c r="G192" s="13">
        <f>ROUND(E192*F192,2)</f>
        <v>0</v>
      </c>
      <c r="H192" s="64">
        <f>G192-I192</f>
        <v>0</v>
      </c>
      <c r="I192" s="64">
        <f>L192*F192</f>
        <v>0</v>
      </c>
      <c r="O192" s="19"/>
      <c r="P192" s="19"/>
    </row>
    <row r="193" spans="1:16">
      <c r="A193" s="103"/>
      <c r="B193" s="103"/>
      <c r="C193" s="21"/>
      <c r="D193" s="183"/>
      <c r="E193" s="42"/>
      <c r="F193" s="281"/>
      <c r="G193" s="13"/>
      <c r="H193" s="64"/>
      <c r="I193" s="64"/>
      <c r="O193" s="19"/>
      <c r="P193" s="19"/>
    </row>
    <row r="194" spans="1:16" ht="26.4">
      <c r="A194" s="103" t="s">
        <v>99</v>
      </c>
      <c r="B194" s="103" t="s">
        <v>361</v>
      </c>
      <c r="C194" s="21" t="s">
        <v>360</v>
      </c>
      <c r="D194" s="183" t="s">
        <v>11</v>
      </c>
      <c r="E194" s="42">
        <v>0</v>
      </c>
      <c r="F194" s="281">
        <v>0</v>
      </c>
      <c r="G194" s="13">
        <f>ROUND(E194*F194,2)</f>
        <v>0</v>
      </c>
      <c r="H194" s="64">
        <f>G194-I194</f>
        <v>0</v>
      </c>
      <c r="I194" s="64">
        <f>L194*F194</f>
        <v>0</v>
      </c>
      <c r="O194" s="19"/>
      <c r="P194" s="19"/>
    </row>
    <row r="195" spans="1:16">
      <c r="A195" s="103"/>
      <c r="B195" s="103"/>
      <c r="C195" s="21"/>
      <c r="D195" s="183"/>
      <c r="E195" s="42"/>
      <c r="F195" s="281"/>
      <c r="G195" s="13"/>
      <c r="H195" s="64"/>
      <c r="I195" s="64"/>
      <c r="O195" s="19"/>
      <c r="P195" s="19"/>
    </row>
    <row r="196" spans="1:16" ht="26.4">
      <c r="A196" s="103" t="s">
        <v>132</v>
      </c>
      <c r="B196" s="103" t="s">
        <v>325</v>
      </c>
      <c r="C196" s="21" t="s">
        <v>395</v>
      </c>
      <c r="D196" s="183" t="s">
        <v>11</v>
      </c>
      <c r="E196" s="42">
        <v>1</v>
      </c>
      <c r="F196" s="281">
        <v>0</v>
      </c>
      <c r="G196" s="13">
        <f>ROUND(E196*F196,2)</f>
        <v>0</v>
      </c>
      <c r="H196" s="64">
        <f>G196-I196</f>
        <v>0</v>
      </c>
      <c r="I196" s="64">
        <f>L196*F196</f>
        <v>0</v>
      </c>
      <c r="O196" s="19"/>
      <c r="P196" s="19"/>
    </row>
    <row r="197" spans="1:16">
      <c r="A197" s="103"/>
      <c r="B197" s="103"/>
      <c r="C197" s="21"/>
      <c r="D197" s="183"/>
      <c r="E197" s="42"/>
      <c r="F197" s="281"/>
      <c r="G197" s="13"/>
      <c r="H197" s="64"/>
      <c r="I197" s="64"/>
      <c r="O197" s="19"/>
      <c r="P197" s="19"/>
    </row>
    <row r="198" spans="1:16" ht="26.4">
      <c r="A198" s="103" t="s">
        <v>100</v>
      </c>
      <c r="B198" s="103" t="s">
        <v>397</v>
      </c>
      <c r="C198" s="21" t="s">
        <v>396</v>
      </c>
      <c r="D198" s="183" t="s">
        <v>11</v>
      </c>
      <c r="E198" s="42">
        <v>1</v>
      </c>
      <c r="F198" s="281">
        <v>0</v>
      </c>
      <c r="G198" s="13">
        <f>ROUND(E198*F198,2)</f>
        <v>0</v>
      </c>
      <c r="H198" s="64">
        <f>G198-I198</f>
        <v>0</v>
      </c>
      <c r="I198" s="64">
        <f>L198*F198</f>
        <v>0</v>
      </c>
      <c r="O198" s="19"/>
      <c r="P198" s="19"/>
    </row>
    <row r="199" spans="1:16">
      <c r="A199" s="103"/>
      <c r="B199" s="103"/>
      <c r="C199" s="21"/>
      <c r="D199" s="183"/>
      <c r="E199" s="42"/>
      <c r="F199" s="281"/>
      <c r="G199" s="13"/>
      <c r="H199" s="64"/>
      <c r="I199" s="64"/>
      <c r="O199" s="19"/>
      <c r="P199" s="19"/>
    </row>
    <row r="200" spans="1:16" ht="26.4">
      <c r="A200" s="103" t="s">
        <v>101</v>
      </c>
      <c r="B200" s="103" t="s">
        <v>394</v>
      </c>
      <c r="C200" s="21" t="s">
        <v>398</v>
      </c>
      <c r="D200" s="183" t="s">
        <v>11</v>
      </c>
      <c r="E200" s="42">
        <v>1</v>
      </c>
      <c r="F200" s="281">
        <v>0</v>
      </c>
      <c r="G200" s="13">
        <f>ROUND(E200*F200,2)</f>
        <v>0</v>
      </c>
      <c r="H200" s="64">
        <f>G200-I200</f>
        <v>0</v>
      </c>
      <c r="I200" s="64">
        <f>L200*F200</f>
        <v>0</v>
      </c>
      <c r="O200" s="19"/>
      <c r="P200" s="19"/>
    </row>
    <row r="201" spans="1:16">
      <c r="A201" s="103"/>
      <c r="B201" s="103"/>
      <c r="C201" s="21"/>
      <c r="D201" s="183"/>
      <c r="E201" s="37"/>
      <c r="F201" s="281"/>
      <c r="G201" s="13"/>
      <c r="H201" s="64"/>
      <c r="I201" s="64"/>
      <c r="O201" s="19"/>
      <c r="P201" s="19"/>
    </row>
    <row r="202" spans="1:16" ht="39.6">
      <c r="A202" s="103" t="s">
        <v>102</v>
      </c>
      <c r="B202" s="69" t="s">
        <v>59</v>
      </c>
      <c r="C202" s="49" t="s">
        <v>399</v>
      </c>
      <c r="D202" s="183" t="s">
        <v>5</v>
      </c>
      <c r="E202" s="42">
        <v>62</v>
      </c>
      <c r="F202" s="281">
        <v>0</v>
      </c>
      <c r="G202" s="13">
        <f>ROUND(E202*F202,2)</f>
        <v>0</v>
      </c>
      <c r="H202" s="64">
        <f>G202-I202</f>
        <v>0</v>
      </c>
      <c r="I202" s="64">
        <f>L202*F202</f>
        <v>0</v>
      </c>
      <c r="O202" s="19"/>
      <c r="P202" s="19"/>
    </row>
    <row r="203" spans="1:16">
      <c r="A203" s="103"/>
      <c r="B203" s="103"/>
      <c r="C203" s="21"/>
      <c r="D203" s="183"/>
      <c r="E203" s="42"/>
      <c r="F203" s="281"/>
      <c r="G203" s="13"/>
      <c r="H203" s="64"/>
      <c r="I203" s="64"/>
      <c r="O203" s="37"/>
      <c r="P203" s="37"/>
    </row>
    <row r="204" spans="1:16" ht="26.4">
      <c r="A204" s="17" t="s">
        <v>103</v>
      </c>
      <c r="B204" s="17" t="s">
        <v>363</v>
      </c>
      <c r="C204" s="21" t="s">
        <v>362</v>
      </c>
      <c r="D204" s="196" t="s">
        <v>5</v>
      </c>
      <c r="E204" s="42">
        <v>62</v>
      </c>
      <c r="F204" s="281">
        <v>0</v>
      </c>
      <c r="G204" s="13">
        <f>ROUND(E204*F204,2)</f>
        <v>0</v>
      </c>
      <c r="H204" s="64">
        <f>G204-I204</f>
        <v>0</v>
      </c>
      <c r="I204" s="64">
        <f>L204*F204</f>
        <v>0</v>
      </c>
      <c r="O204" s="19"/>
      <c r="P204" s="19"/>
    </row>
    <row r="205" spans="1:16">
      <c r="A205" s="17"/>
      <c r="B205" s="17"/>
      <c r="C205" s="21"/>
      <c r="D205" s="196"/>
      <c r="E205" s="42"/>
      <c r="F205" s="281"/>
      <c r="G205" s="13"/>
      <c r="H205" s="64"/>
      <c r="I205" s="64"/>
      <c r="O205" s="19"/>
      <c r="P205" s="19"/>
    </row>
    <row r="206" spans="1:16" ht="39.6">
      <c r="A206" s="17" t="s">
        <v>104</v>
      </c>
      <c r="B206" s="17" t="s">
        <v>308</v>
      </c>
      <c r="C206" s="21" t="s">
        <v>404</v>
      </c>
      <c r="D206" s="196" t="s">
        <v>5</v>
      </c>
      <c r="E206" s="42">
        <v>218</v>
      </c>
      <c r="F206" s="281">
        <v>0</v>
      </c>
      <c r="G206" s="13">
        <f>ROUND(E206*F206,2)</f>
        <v>0</v>
      </c>
      <c r="H206" s="64">
        <f>G206-I206</f>
        <v>0</v>
      </c>
      <c r="I206" s="64">
        <f>L206*F206</f>
        <v>0</v>
      </c>
      <c r="O206" s="19"/>
      <c r="P206" s="19"/>
    </row>
    <row r="207" spans="1:16">
      <c r="A207" s="17"/>
      <c r="B207" s="17"/>
      <c r="C207" s="21"/>
      <c r="D207" s="196"/>
      <c r="E207" s="19"/>
      <c r="F207" s="281"/>
      <c r="G207" s="13"/>
      <c r="H207" s="64"/>
      <c r="I207" s="64"/>
      <c r="O207" s="19"/>
      <c r="P207" s="19"/>
    </row>
    <row r="208" spans="1:16" ht="39.6">
      <c r="A208" s="17" t="s">
        <v>105</v>
      </c>
      <c r="B208" s="17" t="s">
        <v>171</v>
      </c>
      <c r="C208" s="21" t="s">
        <v>405</v>
      </c>
      <c r="D208" s="196" t="s">
        <v>5</v>
      </c>
      <c r="E208" s="42">
        <v>306</v>
      </c>
      <c r="F208" s="281">
        <v>0</v>
      </c>
      <c r="G208" s="13">
        <f>ROUND(E208*F208,2)</f>
        <v>0</v>
      </c>
      <c r="H208" s="64">
        <f>G208-I208</f>
        <v>0</v>
      </c>
      <c r="I208" s="64">
        <f>L208*F208</f>
        <v>0</v>
      </c>
      <c r="O208" s="19"/>
      <c r="P208" s="19"/>
    </row>
    <row r="209" spans="1:16">
      <c r="A209" s="17"/>
      <c r="B209" s="17"/>
      <c r="C209" s="21"/>
      <c r="D209" s="196"/>
      <c r="E209" s="19"/>
      <c r="F209" s="281"/>
      <c r="G209" s="13"/>
      <c r="H209" s="64"/>
      <c r="I209" s="64"/>
      <c r="O209" s="19"/>
      <c r="P209" s="19"/>
    </row>
    <row r="210" spans="1:16" ht="39.6">
      <c r="A210" s="17" t="s">
        <v>109</v>
      </c>
      <c r="B210" s="17" t="s">
        <v>260</v>
      </c>
      <c r="C210" s="21" t="s">
        <v>406</v>
      </c>
      <c r="D210" s="196" t="s">
        <v>5</v>
      </c>
      <c r="E210" s="42">
        <v>255</v>
      </c>
      <c r="F210" s="281">
        <v>0</v>
      </c>
      <c r="G210" s="13">
        <f>ROUND(E210*F210,2)</f>
        <v>0</v>
      </c>
      <c r="H210" s="64">
        <f>G210-I210</f>
        <v>0</v>
      </c>
      <c r="I210" s="64">
        <f>L210*F210</f>
        <v>0</v>
      </c>
      <c r="O210" s="19"/>
      <c r="P210" s="19"/>
    </row>
    <row r="211" spans="1:16">
      <c r="A211" s="17"/>
      <c r="B211" s="17"/>
      <c r="C211" s="21"/>
      <c r="D211" s="196"/>
      <c r="E211" s="19"/>
      <c r="F211" s="281"/>
      <c r="G211" s="13"/>
      <c r="H211" s="64"/>
      <c r="I211" s="64"/>
      <c r="O211" s="19"/>
      <c r="P211" s="19"/>
    </row>
    <row r="212" spans="1:16" ht="39.6">
      <c r="A212" s="17" t="s">
        <v>133</v>
      </c>
      <c r="B212" s="17" t="s">
        <v>125</v>
      </c>
      <c r="C212" s="21" t="s">
        <v>407</v>
      </c>
      <c r="D212" s="196" t="s">
        <v>5</v>
      </c>
      <c r="E212" s="42">
        <v>166</v>
      </c>
      <c r="F212" s="281">
        <v>0</v>
      </c>
      <c r="G212" s="13">
        <f>ROUND(E212*F212,2)</f>
        <v>0</v>
      </c>
      <c r="H212" s="64">
        <f>G212-I212</f>
        <v>0</v>
      </c>
      <c r="I212" s="64">
        <f>L212*F212</f>
        <v>0</v>
      </c>
      <c r="O212" s="19"/>
      <c r="P212" s="19"/>
    </row>
    <row r="213" spans="1:16">
      <c r="A213" s="17"/>
      <c r="B213" s="17"/>
      <c r="C213" s="21"/>
      <c r="D213" s="196"/>
      <c r="E213" s="42"/>
      <c r="F213" s="281"/>
      <c r="G213" s="13"/>
      <c r="H213" s="64"/>
      <c r="I213" s="64"/>
      <c r="O213" s="19"/>
      <c r="P213" s="19"/>
    </row>
    <row r="214" spans="1:16" ht="39.6">
      <c r="A214" s="17" t="s">
        <v>134</v>
      </c>
      <c r="B214" s="17" t="s">
        <v>126</v>
      </c>
      <c r="C214" s="21" t="s">
        <v>408</v>
      </c>
      <c r="D214" s="196" t="s">
        <v>5</v>
      </c>
      <c r="E214" s="42">
        <v>94</v>
      </c>
      <c r="F214" s="281">
        <v>0</v>
      </c>
      <c r="G214" s="13">
        <f>ROUND(E214*F214,2)</f>
        <v>0</v>
      </c>
      <c r="H214" s="64">
        <f>G214-I214</f>
        <v>0</v>
      </c>
      <c r="I214" s="64">
        <f>L214*F214</f>
        <v>0</v>
      </c>
      <c r="O214" s="19"/>
      <c r="P214" s="19"/>
    </row>
    <row r="215" spans="1:16">
      <c r="A215" s="17"/>
      <c r="B215" s="17"/>
      <c r="C215" s="21"/>
      <c r="D215" s="196"/>
      <c r="E215" s="42"/>
      <c r="F215" s="281"/>
      <c r="G215" s="13"/>
      <c r="H215" s="64"/>
      <c r="I215" s="64"/>
      <c r="O215" s="19"/>
      <c r="P215" s="19"/>
    </row>
    <row r="216" spans="1:16" ht="39.6">
      <c r="A216" s="17" t="s">
        <v>135</v>
      </c>
      <c r="B216" s="17" t="s">
        <v>172</v>
      </c>
      <c r="C216" s="21" t="s">
        <v>409</v>
      </c>
      <c r="D216" s="196" t="s">
        <v>5</v>
      </c>
      <c r="E216" s="42">
        <v>30</v>
      </c>
      <c r="F216" s="281">
        <v>0</v>
      </c>
      <c r="G216" s="13">
        <f>ROUND(E216*F216,2)</f>
        <v>0</v>
      </c>
      <c r="H216" s="64">
        <f>G216-I216</f>
        <v>0</v>
      </c>
      <c r="I216" s="64">
        <f>L216*F216</f>
        <v>0</v>
      </c>
      <c r="O216" s="19"/>
      <c r="P216" s="19"/>
    </row>
    <row r="217" spans="1:16">
      <c r="A217" s="17"/>
      <c r="B217" s="17"/>
      <c r="C217" s="21"/>
      <c r="D217" s="196"/>
      <c r="E217" s="42"/>
      <c r="F217" s="281"/>
      <c r="G217" s="13"/>
      <c r="H217" s="64"/>
      <c r="I217" s="64"/>
      <c r="O217" s="19"/>
      <c r="P217" s="19"/>
    </row>
    <row r="218" spans="1:16" ht="26.4">
      <c r="A218" s="17" t="s">
        <v>302</v>
      </c>
      <c r="B218" s="17" t="s">
        <v>366</v>
      </c>
      <c r="C218" s="79" t="s">
        <v>364</v>
      </c>
      <c r="D218" s="196" t="s">
        <v>5</v>
      </c>
      <c r="E218" s="42">
        <v>779</v>
      </c>
      <c r="F218" s="281">
        <v>0</v>
      </c>
      <c r="G218" s="13">
        <f>ROUND(E218*F218,2)</f>
        <v>0</v>
      </c>
      <c r="H218" s="64">
        <f>G218-I218</f>
        <v>0</v>
      </c>
      <c r="I218" s="64">
        <f>L218*F218</f>
        <v>0</v>
      </c>
      <c r="O218" s="19"/>
      <c r="P218" s="19"/>
    </row>
    <row r="219" spans="1:16">
      <c r="A219" s="17"/>
      <c r="B219" s="17"/>
      <c r="C219" s="21"/>
      <c r="D219" s="196"/>
      <c r="E219" s="42"/>
      <c r="F219" s="281"/>
      <c r="G219" s="13"/>
      <c r="H219" s="64"/>
      <c r="I219" s="64"/>
      <c r="O219" s="19"/>
      <c r="P219" s="19"/>
    </row>
    <row r="220" spans="1:16" ht="26.4">
      <c r="A220" s="17" t="s">
        <v>303</v>
      </c>
      <c r="B220" s="17" t="s">
        <v>367</v>
      </c>
      <c r="C220" s="21" t="s">
        <v>365</v>
      </c>
      <c r="D220" s="196" t="s">
        <v>5</v>
      </c>
      <c r="E220" s="42">
        <v>290</v>
      </c>
      <c r="F220" s="281">
        <v>0</v>
      </c>
      <c r="G220" s="13">
        <f>ROUND(E220*F220,2)</f>
        <v>0</v>
      </c>
      <c r="H220" s="64">
        <f>G220-I220</f>
        <v>0</v>
      </c>
      <c r="I220" s="64">
        <f>L220*F220</f>
        <v>0</v>
      </c>
      <c r="O220" s="19"/>
      <c r="P220" s="19"/>
    </row>
    <row r="221" spans="1:16">
      <c r="A221" s="17"/>
      <c r="B221" s="17"/>
      <c r="C221" s="21"/>
      <c r="D221" s="196"/>
      <c r="E221" s="42"/>
      <c r="F221" s="281"/>
      <c r="G221" s="13"/>
      <c r="H221" s="64"/>
      <c r="I221" s="64"/>
      <c r="O221" s="19"/>
      <c r="P221" s="19"/>
    </row>
    <row r="222" spans="1:16" ht="52.8">
      <c r="A222" s="17" t="s">
        <v>316</v>
      </c>
      <c r="B222" s="23" t="s">
        <v>59</v>
      </c>
      <c r="C222" s="49" t="s">
        <v>413</v>
      </c>
      <c r="D222" s="196" t="s">
        <v>5</v>
      </c>
      <c r="E222" s="42">
        <v>16</v>
      </c>
      <c r="F222" s="281">
        <v>0</v>
      </c>
      <c r="G222" s="13">
        <f>ROUND(E222*F222,2)</f>
        <v>0</v>
      </c>
      <c r="H222" s="64">
        <f>G222-I222</f>
        <v>0</v>
      </c>
      <c r="I222" s="64">
        <f>L222*F222</f>
        <v>0</v>
      </c>
      <c r="O222" s="19"/>
      <c r="P222" s="19"/>
    </row>
    <row r="223" spans="1:16">
      <c r="A223" s="17"/>
      <c r="B223" s="17"/>
      <c r="C223" s="21"/>
      <c r="D223" s="196"/>
      <c r="E223" s="42"/>
      <c r="F223" s="281"/>
      <c r="G223" s="13"/>
      <c r="H223" s="64"/>
      <c r="I223" s="64"/>
      <c r="O223" s="19"/>
      <c r="P223" s="19"/>
    </row>
    <row r="224" spans="1:16" ht="52.8">
      <c r="A224" s="17" t="s">
        <v>321</v>
      </c>
      <c r="B224" s="23" t="s">
        <v>59</v>
      </c>
      <c r="C224" s="49" t="s">
        <v>412</v>
      </c>
      <c r="D224" s="196" t="s">
        <v>5</v>
      </c>
      <c r="E224" s="42">
        <v>21</v>
      </c>
      <c r="F224" s="281">
        <v>0</v>
      </c>
      <c r="G224" s="13">
        <f>ROUND(E224*F224,2)</f>
        <v>0</v>
      </c>
      <c r="H224" s="64">
        <f>G224-I224</f>
        <v>0</v>
      </c>
      <c r="I224" s="64">
        <f>L224*F224</f>
        <v>0</v>
      </c>
      <c r="O224" s="19"/>
      <c r="P224" s="19"/>
    </row>
    <row r="225" spans="1:16">
      <c r="A225" s="17"/>
      <c r="B225" s="17"/>
      <c r="C225" s="21"/>
      <c r="D225" s="196"/>
      <c r="E225" s="42"/>
      <c r="F225" s="281"/>
      <c r="G225" s="13"/>
      <c r="H225" s="64"/>
      <c r="I225" s="64"/>
      <c r="O225" s="19"/>
      <c r="P225" s="19"/>
    </row>
    <row r="226" spans="1:16" ht="52.8">
      <c r="A226" s="17" t="s">
        <v>322</v>
      </c>
      <c r="B226" s="17" t="s">
        <v>391</v>
      </c>
      <c r="C226" s="49" t="s">
        <v>411</v>
      </c>
      <c r="D226" s="196" t="s">
        <v>5</v>
      </c>
      <c r="E226" s="42">
        <v>17</v>
      </c>
      <c r="F226" s="281">
        <v>0</v>
      </c>
      <c r="G226" s="13">
        <f>ROUND(E226*F226,2)</f>
        <v>0</v>
      </c>
      <c r="H226" s="64">
        <f>G226-I226</f>
        <v>0</v>
      </c>
      <c r="I226" s="64">
        <f>L226*F226</f>
        <v>0</v>
      </c>
      <c r="O226" s="19"/>
      <c r="P226" s="19"/>
    </row>
    <row r="227" spans="1:16">
      <c r="A227" s="17"/>
      <c r="B227" s="17"/>
      <c r="C227" s="49"/>
      <c r="D227" s="196"/>
      <c r="E227" s="42"/>
      <c r="F227" s="281"/>
      <c r="G227" s="13"/>
      <c r="H227" s="64"/>
      <c r="I227" s="64"/>
      <c r="O227" s="19"/>
      <c r="P227" s="19"/>
    </row>
    <row r="228" spans="1:16" ht="52.8">
      <c r="A228" s="17" t="s">
        <v>323</v>
      </c>
      <c r="B228" s="17" t="s">
        <v>320</v>
      </c>
      <c r="C228" s="49" t="s">
        <v>410</v>
      </c>
      <c r="D228" s="196" t="s">
        <v>5</v>
      </c>
      <c r="E228" s="42">
        <v>48</v>
      </c>
      <c r="F228" s="281">
        <v>0</v>
      </c>
      <c r="G228" s="13">
        <f>ROUND(E228*F228,2)</f>
        <v>0</v>
      </c>
      <c r="H228" s="64">
        <f>G228-I228</f>
        <v>0</v>
      </c>
      <c r="I228" s="64">
        <f>L228*F228</f>
        <v>0</v>
      </c>
      <c r="O228" s="19"/>
      <c r="P228" s="19"/>
    </row>
    <row r="229" spans="1:16">
      <c r="A229" s="17"/>
      <c r="B229" s="17"/>
      <c r="C229" s="49"/>
      <c r="D229" s="196"/>
      <c r="E229" s="42"/>
      <c r="F229" s="281"/>
      <c r="G229" s="13"/>
      <c r="H229" s="64"/>
      <c r="I229" s="64"/>
      <c r="O229" s="19"/>
      <c r="P229" s="19"/>
    </row>
    <row r="230" spans="1:16" ht="26.25" customHeight="1">
      <c r="A230" s="17" t="s">
        <v>377</v>
      </c>
      <c r="B230" s="17" t="s">
        <v>416</v>
      </c>
      <c r="C230" s="79" t="s">
        <v>415</v>
      </c>
      <c r="D230" s="196" t="s">
        <v>5</v>
      </c>
      <c r="E230" s="42">
        <v>7</v>
      </c>
      <c r="F230" s="281">
        <v>0</v>
      </c>
      <c r="G230" s="13">
        <f>ROUND(E230*F230,2)</f>
        <v>0</v>
      </c>
      <c r="H230" s="64">
        <f>G230-I230</f>
        <v>0</v>
      </c>
      <c r="I230" s="64">
        <f>L230*F230</f>
        <v>0</v>
      </c>
      <c r="O230" s="19"/>
      <c r="P230" s="19"/>
    </row>
    <row r="231" spans="1:16">
      <c r="A231" s="17"/>
      <c r="B231" s="17"/>
      <c r="C231" s="49"/>
      <c r="D231" s="196"/>
      <c r="E231" s="42"/>
      <c r="F231" s="281"/>
      <c r="G231" s="13"/>
      <c r="H231" s="64"/>
      <c r="I231" s="64"/>
      <c r="O231" s="19"/>
      <c r="P231" s="19"/>
    </row>
    <row r="232" spans="1:16" ht="31.5" customHeight="1">
      <c r="A232" s="17" t="s">
        <v>378</v>
      </c>
      <c r="B232" s="17" t="s">
        <v>173</v>
      </c>
      <c r="C232" s="79" t="s">
        <v>414</v>
      </c>
      <c r="D232" s="196" t="s">
        <v>5</v>
      </c>
      <c r="E232" s="42">
        <v>2</v>
      </c>
      <c r="F232" s="281">
        <v>0</v>
      </c>
      <c r="G232" s="13">
        <f>ROUND(E232*F232,2)</f>
        <v>0</v>
      </c>
      <c r="H232" s="64">
        <f>G232-I232</f>
        <v>0</v>
      </c>
      <c r="I232" s="64">
        <f>L232*F232</f>
        <v>0</v>
      </c>
      <c r="O232" s="19"/>
      <c r="P232" s="19"/>
    </row>
    <row r="233" spans="1:16">
      <c r="A233" s="17"/>
      <c r="B233" s="17"/>
      <c r="C233" s="49"/>
      <c r="D233" s="196"/>
      <c r="E233" s="42"/>
      <c r="F233" s="281"/>
      <c r="G233" s="13"/>
      <c r="H233" s="64"/>
      <c r="I233" s="64"/>
      <c r="O233" s="19"/>
      <c r="P233" s="19"/>
    </row>
    <row r="234" spans="1:16" ht="66">
      <c r="A234" s="17" t="s">
        <v>379</v>
      </c>
      <c r="B234" s="23" t="s">
        <v>59</v>
      </c>
      <c r="C234" s="49" t="s">
        <v>403</v>
      </c>
      <c r="D234" s="196" t="s">
        <v>6</v>
      </c>
      <c r="E234" s="42">
        <v>230</v>
      </c>
      <c r="F234" s="281">
        <v>0</v>
      </c>
      <c r="G234" s="13">
        <f>ROUND(E234*F234,2)</f>
        <v>0</v>
      </c>
      <c r="H234" s="64">
        <f>G234-I234</f>
        <v>0</v>
      </c>
      <c r="I234" s="64">
        <f>L234*F234</f>
        <v>0</v>
      </c>
      <c r="O234" s="19"/>
      <c r="P234" s="19"/>
    </row>
    <row r="235" spans="1:16">
      <c r="A235" s="17"/>
      <c r="B235" s="23"/>
      <c r="C235" s="49"/>
      <c r="D235" s="196"/>
      <c r="E235" s="42"/>
      <c r="F235" s="281"/>
      <c r="G235" s="13"/>
      <c r="H235" s="64"/>
      <c r="I235" s="64"/>
      <c r="O235" s="19"/>
      <c r="P235" s="19"/>
    </row>
    <row r="236" spans="1:16" ht="39.6">
      <c r="A236" s="17" t="s">
        <v>380</v>
      </c>
      <c r="B236" s="23" t="s">
        <v>389</v>
      </c>
      <c r="C236" s="79" t="s">
        <v>388</v>
      </c>
      <c r="D236" s="196" t="s">
        <v>5</v>
      </c>
      <c r="E236" s="42">
        <v>1061</v>
      </c>
      <c r="F236" s="281">
        <v>0</v>
      </c>
      <c r="G236" s="13">
        <f>ROUND(E236*F236,2)</f>
        <v>0</v>
      </c>
      <c r="H236" s="64">
        <f>G236-I236</f>
        <v>0</v>
      </c>
      <c r="I236" s="64">
        <f>L236*F236</f>
        <v>0</v>
      </c>
      <c r="O236" s="19"/>
      <c r="P236" s="19"/>
    </row>
    <row r="237" spans="1:16">
      <c r="A237" s="17"/>
      <c r="B237" s="23"/>
      <c r="C237" s="21"/>
      <c r="D237" s="196"/>
      <c r="E237" s="19"/>
      <c r="F237" s="281"/>
      <c r="G237" s="13"/>
      <c r="H237" s="64"/>
      <c r="I237" s="64"/>
      <c r="O237" s="19"/>
      <c r="P237" s="19"/>
    </row>
    <row r="238" spans="1:16" ht="39.6">
      <c r="A238" s="17" t="s">
        <v>381</v>
      </c>
      <c r="B238" s="23" t="s">
        <v>59</v>
      </c>
      <c r="C238" s="21" t="s">
        <v>211</v>
      </c>
      <c r="D238" s="196" t="s">
        <v>5</v>
      </c>
      <c r="E238" s="42">
        <v>1480</v>
      </c>
      <c r="F238" s="281">
        <v>0</v>
      </c>
      <c r="G238" s="13">
        <f>ROUND(E238*F238,2)</f>
        <v>0</v>
      </c>
      <c r="H238" s="64">
        <f>G238-I238</f>
        <v>0</v>
      </c>
      <c r="I238" s="64">
        <f>L238*F238</f>
        <v>0</v>
      </c>
      <c r="O238" s="19"/>
      <c r="P238" s="19"/>
    </row>
    <row r="239" spans="1:16">
      <c r="A239" s="17"/>
      <c r="B239" s="23"/>
      <c r="C239" s="21"/>
      <c r="D239" s="196"/>
      <c r="E239" s="42"/>
      <c r="F239" s="281"/>
      <c r="G239" s="13"/>
      <c r="H239" s="64"/>
      <c r="I239" s="64"/>
      <c r="O239" s="19"/>
      <c r="P239" s="19"/>
    </row>
    <row r="240" spans="1:16" ht="52.8">
      <c r="A240" s="17" t="s">
        <v>382</v>
      </c>
      <c r="B240" s="23" t="s">
        <v>59</v>
      </c>
      <c r="C240" s="21" t="s">
        <v>402</v>
      </c>
      <c r="D240" s="196" t="s">
        <v>11</v>
      </c>
      <c r="E240" s="19" t="s">
        <v>301</v>
      </c>
      <c r="F240" s="281">
        <v>0</v>
      </c>
      <c r="G240" s="13">
        <f>ROUND(E240*F240,2)</f>
        <v>0</v>
      </c>
      <c r="H240" s="64">
        <f>G240-I240</f>
        <v>0</v>
      </c>
      <c r="I240" s="64">
        <f>L240*F240</f>
        <v>0</v>
      </c>
      <c r="O240" s="19"/>
      <c r="P240" s="19"/>
    </row>
    <row r="241" spans="1:16">
      <c r="A241" s="17"/>
      <c r="B241" s="23"/>
      <c r="C241" s="21"/>
      <c r="D241" s="196"/>
      <c r="E241" s="19"/>
      <c r="F241" s="281"/>
      <c r="G241" s="13"/>
      <c r="H241" s="64"/>
      <c r="I241" s="64"/>
      <c r="O241" s="19"/>
      <c r="P241" s="19"/>
    </row>
    <row r="242" spans="1:16" ht="52.8">
      <c r="A242" s="17" t="s">
        <v>383</v>
      </c>
      <c r="B242" s="23" t="s">
        <v>59</v>
      </c>
      <c r="C242" s="21" t="s">
        <v>401</v>
      </c>
      <c r="D242" s="196" t="s">
        <v>11</v>
      </c>
      <c r="E242" s="19" t="s">
        <v>400</v>
      </c>
      <c r="F242" s="281">
        <v>0</v>
      </c>
      <c r="G242" s="13">
        <f>ROUND(E242*F242,2)</f>
        <v>0</v>
      </c>
      <c r="H242" s="64">
        <f>G242-I242</f>
        <v>0</v>
      </c>
      <c r="I242" s="64">
        <f>L242*F242</f>
        <v>0</v>
      </c>
      <c r="O242" s="19"/>
      <c r="P242" s="19"/>
    </row>
    <row r="243" spans="1:16">
      <c r="A243" s="17"/>
      <c r="B243" s="23"/>
      <c r="C243" s="21"/>
      <c r="D243" s="196"/>
      <c r="E243" s="19"/>
      <c r="F243" s="281"/>
      <c r="G243" s="13"/>
      <c r="H243" s="64"/>
      <c r="I243" s="64"/>
      <c r="O243" s="19"/>
      <c r="P243" s="19"/>
    </row>
    <row r="244" spans="1:16">
      <c r="A244" s="17" t="s">
        <v>384</v>
      </c>
      <c r="B244" s="23" t="s">
        <v>59</v>
      </c>
      <c r="C244" s="21" t="s">
        <v>319</v>
      </c>
      <c r="D244" s="196" t="s">
        <v>5</v>
      </c>
      <c r="E244" s="42">
        <v>1820</v>
      </c>
      <c r="F244" s="281">
        <v>0</v>
      </c>
      <c r="G244" s="13">
        <f>ROUND(E244*F244,2)</f>
        <v>0</v>
      </c>
      <c r="H244" s="64">
        <f>G244-I244</f>
        <v>0</v>
      </c>
      <c r="I244" s="64">
        <f>L244*F244</f>
        <v>0</v>
      </c>
      <c r="O244" s="19"/>
      <c r="P244" s="19"/>
    </row>
    <row r="245" spans="1:16">
      <c r="A245" s="17"/>
      <c r="B245" s="23"/>
      <c r="C245" s="21"/>
      <c r="D245" s="196"/>
      <c r="E245" s="19"/>
      <c r="F245" s="281"/>
      <c r="G245" s="13"/>
      <c r="H245" s="64"/>
      <c r="I245" s="64"/>
      <c r="O245" s="19"/>
      <c r="P245" s="19"/>
    </row>
    <row r="246" spans="1:16" ht="26.4">
      <c r="A246" s="17" t="s">
        <v>385</v>
      </c>
      <c r="B246" s="23" t="s">
        <v>386</v>
      </c>
      <c r="C246" s="21" t="s">
        <v>387</v>
      </c>
      <c r="D246" s="196" t="s">
        <v>5</v>
      </c>
      <c r="E246" s="42">
        <v>1820</v>
      </c>
      <c r="F246" s="281">
        <v>0</v>
      </c>
      <c r="G246" s="13">
        <f>ROUND(E246*F246,2)</f>
        <v>0</v>
      </c>
      <c r="H246" s="64">
        <f>G246-I246</f>
        <v>0</v>
      </c>
      <c r="I246" s="64">
        <f>L246*F246</f>
        <v>0</v>
      </c>
      <c r="O246" s="19"/>
      <c r="P246" s="19"/>
    </row>
    <row r="247" spans="1:16">
      <c r="A247" s="17"/>
      <c r="B247" s="23"/>
      <c r="C247" s="21"/>
      <c r="D247" s="196"/>
      <c r="E247" s="19"/>
      <c r="F247" s="281"/>
      <c r="G247" s="13"/>
      <c r="H247" s="64"/>
      <c r="I247" s="64"/>
      <c r="O247" s="19"/>
      <c r="P247" s="19"/>
    </row>
    <row r="248" spans="1:16">
      <c r="A248" s="17" t="s">
        <v>417</v>
      </c>
      <c r="B248" s="23" t="s">
        <v>59</v>
      </c>
      <c r="C248" s="21" t="s">
        <v>179</v>
      </c>
      <c r="D248" s="196" t="s">
        <v>5</v>
      </c>
      <c r="E248" s="42">
        <v>1820</v>
      </c>
      <c r="F248" s="281">
        <v>0</v>
      </c>
      <c r="G248" s="13">
        <f>ROUND(E248*F248,2)</f>
        <v>0</v>
      </c>
      <c r="H248" s="64">
        <f>G248-I248</f>
        <v>0</v>
      </c>
      <c r="I248" s="64">
        <f>L248*F248</f>
        <v>0</v>
      </c>
      <c r="O248" s="19"/>
      <c r="P248" s="19"/>
    </row>
    <row r="249" spans="1:16">
      <c r="A249" s="17"/>
      <c r="B249" s="23"/>
      <c r="C249" s="21"/>
      <c r="D249" s="196"/>
      <c r="E249" s="19"/>
      <c r="F249" s="281"/>
      <c r="G249" s="13"/>
      <c r="H249" s="64"/>
      <c r="I249" s="64"/>
      <c r="O249" s="19"/>
      <c r="P249" s="19"/>
    </row>
    <row r="250" spans="1:16">
      <c r="A250" s="17" t="s">
        <v>418</v>
      </c>
      <c r="B250" s="23" t="s">
        <v>59</v>
      </c>
      <c r="C250" s="21" t="s">
        <v>180</v>
      </c>
      <c r="D250" s="196" t="s">
        <v>11</v>
      </c>
      <c r="E250" s="42">
        <v>1</v>
      </c>
      <c r="F250" s="281">
        <v>0</v>
      </c>
      <c r="G250" s="13">
        <f>ROUND(E250*F250,2)</f>
        <v>0</v>
      </c>
      <c r="H250" s="64">
        <f>G250-I250</f>
        <v>0</v>
      </c>
      <c r="I250" s="64">
        <f>L250*F250</f>
        <v>0</v>
      </c>
      <c r="O250" s="19"/>
      <c r="P250" s="19"/>
    </row>
    <row r="251" spans="1:16">
      <c r="A251" s="17"/>
      <c r="B251" s="23"/>
      <c r="C251" s="21"/>
      <c r="D251" s="183"/>
      <c r="E251" s="37"/>
      <c r="F251" s="281"/>
      <c r="G251" s="13"/>
      <c r="H251" s="64"/>
      <c r="I251" s="64"/>
      <c r="O251" s="19"/>
      <c r="P251" s="19"/>
    </row>
    <row r="252" spans="1:16" ht="26.4">
      <c r="A252" s="17" t="s">
        <v>419</v>
      </c>
      <c r="B252" s="23" t="s">
        <v>59</v>
      </c>
      <c r="C252" s="24" t="s">
        <v>420</v>
      </c>
      <c r="D252" s="183" t="s">
        <v>72</v>
      </c>
      <c r="E252" s="19" t="s">
        <v>84</v>
      </c>
      <c r="F252" s="281">
        <f>SUM(G174:G251)</f>
        <v>0</v>
      </c>
      <c r="G252" s="13">
        <f>ROUND(E252*F252,2)</f>
        <v>0</v>
      </c>
      <c r="H252" s="64">
        <f>G252-I252</f>
        <v>0</v>
      </c>
      <c r="I252" s="64">
        <f>L252*F252</f>
        <v>0</v>
      </c>
      <c r="N252" s="85"/>
      <c r="O252" s="83"/>
      <c r="P252" s="83"/>
    </row>
    <row r="253" spans="1:16">
      <c r="A253" s="17"/>
      <c r="B253" s="17"/>
      <c r="C253" s="183"/>
      <c r="D253" s="183"/>
      <c r="E253" s="37"/>
      <c r="F253" s="13"/>
      <c r="H253" s="64"/>
      <c r="I253" s="64"/>
      <c r="N253" s="85"/>
      <c r="O253" s="46"/>
      <c r="P253" s="46"/>
    </row>
    <row r="254" spans="1:16" ht="26.4">
      <c r="A254" s="26"/>
      <c r="B254" s="26"/>
      <c r="C254" s="27" t="s">
        <v>159</v>
      </c>
      <c r="D254" s="39"/>
      <c r="E254" s="40"/>
      <c r="F254" s="28"/>
      <c r="G254" s="29">
        <f>SUM(G174:G252)</f>
        <v>0</v>
      </c>
      <c r="H254" s="29">
        <f>SUM(H174:H252)</f>
        <v>0</v>
      </c>
      <c r="I254" s="29">
        <f>SUM(I174:I252)</f>
        <v>0</v>
      </c>
      <c r="N254" s="85"/>
      <c r="O254" s="46"/>
      <c r="P254" s="34"/>
    </row>
    <row r="255" spans="1:16">
      <c r="A255" s="17"/>
      <c r="B255" s="17"/>
      <c r="C255" s="183"/>
      <c r="D255" s="183"/>
      <c r="E255" s="37"/>
      <c r="F255" s="13"/>
      <c r="H255" s="64"/>
      <c r="I255" s="64"/>
      <c r="N255" s="85"/>
      <c r="O255" s="46"/>
      <c r="P255" s="34"/>
    </row>
    <row r="256" spans="1:16">
      <c r="A256" s="18" t="s">
        <v>16</v>
      </c>
      <c r="B256" s="18"/>
      <c r="C256" s="20" t="s">
        <v>48</v>
      </c>
      <c r="D256" s="183"/>
      <c r="E256" s="37"/>
      <c r="F256" s="13"/>
      <c r="H256" s="64"/>
      <c r="I256" s="64"/>
      <c r="N256" s="85"/>
      <c r="O256" s="46"/>
      <c r="P256" s="34"/>
    </row>
    <row r="257" spans="1:16">
      <c r="A257" s="17"/>
      <c r="B257" s="17"/>
      <c r="C257" s="183"/>
      <c r="D257" s="183"/>
      <c r="E257" s="37"/>
      <c r="F257" s="13"/>
      <c r="H257" s="64"/>
      <c r="I257" s="64"/>
      <c r="O257" s="37"/>
    </row>
    <row r="258" spans="1:16" ht="26.4">
      <c r="A258" s="17" t="s">
        <v>50</v>
      </c>
      <c r="B258" s="17" t="s">
        <v>55</v>
      </c>
      <c r="C258" s="21" t="s">
        <v>56</v>
      </c>
      <c r="D258" s="183" t="s">
        <v>11</v>
      </c>
      <c r="E258" s="42">
        <v>32</v>
      </c>
      <c r="F258" s="281">
        <v>0</v>
      </c>
      <c r="G258" s="13">
        <f>ROUND(E258*F258,2)</f>
        <v>0</v>
      </c>
      <c r="H258" s="64">
        <f>G258-I258</f>
        <v>0</v>
      </c>
      <c r="I258" s="64">
        <f>L258*F258</f>
        <v>0</v>
      </c>
      <c r="O258" s="19"/>
      <c r="P258" s="19"/>
    </row>
    <row r="259" spans="1:16">
      <c r="A259" s="17"/>
      <c r="B259" s="17"/>
      <c r="C259" s="21"/>
      <c r="D259" s="183"/>
      <c r="E259" s="19"/>
      <c r="F259" s="281"/>
      <c r="G259" s="13"/>
      <c r="H259" s="64"/>
      <c r="I259" s="64"/>
      <c r="O259" s="19"/>
      <c r="P259" s="19"/>
    </row>
    <row r="260" spans="1:16" ht="39.6">
      <c r="A260" s="17" t="s">
        <v>51</v>
      </c>
      <c r="B260" s="17" t="s">
        <v>145</v>
      </c>
      <c r="C260" s="21" t="s">
        <v>143</v>
      </c>
      <c r="D260" s="196" t="s">
        <v>11</v>
      </c>
      <c r="E260" s="42">
        <v>13</v>
      </c>
      <c r="F260" s="281">
        <v>0</v>
      </c>
      <c r="G260" s="13">
        <f>ROUND(E260*F260,2)</f>
        <v>0</v>
      </c>
      <c r="H260" s="64">
        <f>G260-I260</f>
        <v>0</v>
      </c>
      <c r="I260" s="64">
        <f>L260*F260</f>
        <v>0</v>
      </c>
      <c r="O260" s="19"/>
      <c r="P260" s="19"/>
    </row>
    <row r="261" spans="1:16">
      <c r="A261" s="17"/>
      <c r="B261" s="17"/>
      <c r="C261" s="21"/>
      <c r="D261" s="183"/>
      <c r="E261" s="37"/>
      <c r="F261" s="281"/>
      <c r="G261" s="13"/>
      <c r="H261" s="64"/>
      <c r="I261" s="64"/>
      <c r="O261" s="37"/>
      <c r="P261" s="37"/>
    </row>
    <row r="262" spans="1:16" ht="39.6">
      <c r="A262" s="17" t="s">
        <v>106</v>
      </c>
      <c r="B262" s="17" t="s">
        <v>327</v>
      </c>
      <c r="C262" s="21" t="s">
        <v>326</v>
      </c>
      <c r="D262" s="196" t="s">
        <v>11</v>
      </c>
      <c r="E262" s="42">
        <v>19</v>
      </c>
      <c r="F262" s="281">
        <v>0</v>
      </c>
      <c r="G262" s="13">
        <f>ROUND(E262*F262,2)</f>
        <v>0</v>
      </c>
      <c r="H262" s="64">
        <f>G262-I262</f>
        <v>0</v>
      </c>
      <c r="I262" s="64">
        <f>L262*F262</f>
        <v>0</v>
      </c>
      <c r="O262" s="19"/>
      <c r="P262" s="19"/>
    </row>
    <row r="263" spans="1:16">
      <c r="A263" s="17"/>
      <c r="B263" s="17"/>
      <c r="C263" s="21"/>
      <c r="D263" s="196"/>
      <c r="E263" s="42"/>
      <c r="F263" s="281"/>
      <c r="G263" s="13"/>
      <c r="H263" s="64"/>
      <c r="I263" s="64"/>
      <c r="O263" s="19"/>
      <c r="P263" s="19"/>
    </row>
    <row r="264" spans="1:16" ht="26.4">
      <c r="A264" s="17" t="s">
        <v>52</v>
      </c>
      <c r="B264" s="17" t="s">
        <v>370</v>
      </c>
      <c r="C264" s="21" t="s">
        <v>369</v>
      </c>
      <c r="D264" s="183" t="s">
        <v>11</v>
      </c>
      <c r="E264" s="42">
        <v>1</v>
      </c>
      <c r="F264" s="281">
        <v>0</v>
      </c>
      <c r="G264" s="13">
        <f>ROUND(E264*F264,2)</f>
        <v>0</v>
      </c>
      <c r="H264" s="64">
        <f>G264-I264</f>
        <v>0</v>
      </c>
      <c r="I264" s="64">
        <f>L264*F264</f>
        <v>0</v>
      </c>
      <c r="O264" s="19"/>
      <c r="P264" s="19"/>
    </row>
    <row r="265" spans="1:16">
      <c r="A265" s="17"/>
      <c r="B265" s="17"/>
      <c r="C265" s="183"/>
      <c r="D265" s="183"/>
      <c r="E265" s="37"/>
      <c r="F265" s="281"/>
      <c r="H265" s="64"/>
      <c r="I265" s="64"/>
      <c r="O265" s="37"/>
      <c r="P265" s="37"/>
    </row>
    <row r="266" spans="1:16" ht="39.6">
      <c r="A266" s="17" t="s">
        <v>53</v>
      </c>
      <c r="B266" s="17" t="s">
        <v>107</v>
      </c>
      <c r="C266" s="21" t="s">
        <v>276</v>
      </c>
      <c r="D266" s="183" t="s">
        <v>11</v>
      </c>
      <c r="E266" s="42">
        <v>8</v>
      </c>
      <c r="F266" s="281">
        <v>0</v>
      </c>
      <c r="G266" s="13">
        <f>ROUND(E266*F266,2)</f>
        <v>0</v>
      </c>
      <c r="H266" s="64">
        <f>G266-I266</f>
        <v>0</v>
      </c>
      <c r="I266" s="64">
        <f>L266*F266</f>
        <v>0</v>
      </c>
      <c r="O266" s="19"/>
      <c r="P266" s="19"/>
    </row>
    <row r="267" spans="1:16">
      <c r="A267" s="17"/>
      <c r="B267" s="17"/>
      <c r="C267" s="21"/>
      <c r="D267" s="183"/>
      <c r="E267" s="42"/>
      <c r="F267" s="281"/>
      <c r="G267" s="13"/>
      <c r="H267" s="64"/>
      <c r="I267" s="64"/>
      <c r="O267" s="19"/>
      <c r="P267" s="19"/>
    </row>
    <row r="268" spans="1:16" ht="39.6">
      <c r="A268" s="17" t="s">
        <v>54</v>
      </c>
      <c r="B268" s="17" t="s">
        <v>328</v>
      </c>
      <c r="C268" s="21" t="s">
        <v>329</v>
      </c>
      <c r="D268" s="183" t="s">
        <v>11</v>
      </c>
      <c r="E268" s="42">
        <v>15</v>
      </c>
      <c r="F268" s="281">
        <v>0</v>
      </c>
      <c r="G268" s="13">
        <f>ROUND(E268*F268,2)</f>
        <v>0</v>
      </c>
      <c r="H268" s="64">
        <f>G268-I268</f>
        <v>0</v>
      </c>
      <c r="I268" s="64">
        <f>L268*F268</f>
        <v>0</v>
      </c>
      <c r="O268" s="19"/>
      <c r="P268" s="19"/>
    </row>
    <row r="269" spans="1:16">
      <c r="A269" s="17"/>
      <c r="B269" s="17"/>
      <c r="C269" s="21"/>
      <c r="D269" s="196"/>
      <c r="E269" s="19"/>
      <c r="F269" s="281"/>
      <c r="G269" s="13"/>
      <c r="H269" s="64"/>
      <c r="I269" s="64"/>
      <c r="O269" s="19"/>
      <c r="P269" s="19"/>
    </row>
    <row r="270" spans="1:16" ht="42">
      <c r="A270" s="17" t="s">
        <v>57</v>
      </c>
      <c r="B270" s="17" t="s">
        <v>371</v>
      </c>
      <c r="C270" s="79" t="s">
        <v>372</v>
      </c>
      <c r="D270" s="183" t="s">
        <v>11</v>
      </c>
      <c r="E270" s="42">
        <v>2</v>
      </c>
      <c r="F270" s="281">
        <v>0</v>
      </c>
      <c r="G270" s="13">
        <f>ROUND(E270*F270,2)</f>
        <v>0</v>
      </c>
      <c r="H270" s="64">
        <f>G270-I270</f>
        <v>0</v>
      </c>
      <c r="I270" s="64">
        <f>L270*F270</f>
        <v>0</v>
      </c>
      <c r="O270" s="19"/>
      <c r="P270" s="19"/>
    </row>
    <row r="271" spans="1:16">
      <c r="A271" s="17"/>
      <c r="B271" s="17"/>
      <c r="C271" s="21"/>
      <c r="D271" s="196"/>
      <c r="E271" s="19"/>
      <c r="F271" s="281"/>
      <c r="G271" s="13"/>
      <c r="H271" s="64"/>
      <c r="I271" s="64"/>
      <c r="O271" s="19"/>
      <c r="P271" s="19"/>
    </row>
    <row r="272" spans="1:16" ht="37.5" customHeight="1">
      <c r="A272" s="17" t="s">
        <v>58</v>
      </c>
      <c r="B272" s="17" t="s">
        <v>144</v>
      </c>
      <c r="C272" s="21" t="s">
        <v>430</v>
      </c>
      <c r="D272" s="183" t="s">
        <v>11</v>
      </c>
      <c r="E272" s="42">
        <v>16</v>
      </c>
      <c r="F272" s="281">
        <v>0</v>
      </c>
      <c r="G272" s="13">
        <f>ROUND(E272*F272,2)</f>
        <v>0</v>
      </c>
      <c r="H272" s="64">
        <f>G272-I272</f>
        <v>0</v>
      </c>
      <c r="I272" s="64">
        <f>L272*F272</f>
        <v>0</v>
      </c>
      <c r="O272" s="19"/>
      <c r="P272" s="19"/>
    </row>
    <row r="273" spans="1:16">
      <c r="A273" s="17"/>
      <c r="B273" s="17"/>
      <c r="C273" s="21"/>
      <c r="D273" s="196"/>
      <c r="E273" s="19"/>
      <c r="F273" s="281"/>
      <c r="G273" s="13"/>
      <c r="H273" s="64"/>
      <c r="I273" s="64"/>
      <c r="O273" s="19"/>
      <c r="P273" s="19"/>
    </row>
    <row r="274" spans="1:16" ht="39.6">
      <c r="A274" s="17" t="s">
        <v>192</v>
      </c>
      <c r="B274" s="23" t="s">
        <v>59</v>
      </c>
      <c r="C274" s="21" t="s">
        <v>233</v>
      </c>
      <c r="D274" s="196" t="s">
        <v>11</v>
      </c>
      <c r="E274" s="42">
        <v>6</v>
      </c>
      <c r="F274" s="281">
        <v>0</v>
      </c>
      <c r="G274" s="13">
        <f>ROUND(E274*F274,2)</f>
        <v>0</v>
      </c>
      <c r="H274" s="64">
        <f>G274-I274</f>
        <v>0</v>
      </c>
      <c r="I274" s="64">
        <f>L274*F274</f>
        <v>0</v>
      </c>
      <c r="O274" s="19"/>
      <c r="P274" s="19"/>
    </row>
    <row r="275" spans="1:16">
      <c r="A275" s="17"/>
      <c r="B275" s="23"/>
      <c r="C275" s="21"/>
      <c r="D275" s="196"/>
      <c r="E275" s="19"/>
      <c r="F275" s="281"/>
      <c r="G275" s="13"/>
      <c r="H275" s="64"/>
      <c r="I275" s="64"/>
      <c r="O275" s="19"/>
      <c r="P275" s="19"/>
    </row>
    <row r="276" spans="1:16" ht="42.75" customHeight="1">
      <c r="A276" s="17" t="s">
        <v>193</v>
      </c>
      <c r="B276" s="23" t="s">
        <v>196</v>
      </c>
      <c r="C276" s="21" t="s">
        <v>195</v>
      </c>
      <c r="D276" s="196" t="s">
        <v>11</v>
      </c>
      <c r="E276" s="42">
        <v>1</v>
      </c>
      <c r="F276" s="281">
        <v>0</v>
      </c>
      <c r="G276" s="13">
        <f>ROUND(E276*F276,2)</f>
        <v>0</v>
      </c>
      <c r="H276" s="64">
        <f>G276-I276</f>
        <v>0</v>
      </c>
      <c r="I276" s="64">
        <f>L276*F276</f>
        <v>0</v>
      </c>
      <c r="O276" s="19"/>
      <c r="P276" s="19"/>
    </row>
    <row r="277" spans="1:16">
      <c r="A277" s="17"/>
      <c r="B277" s="23"/>
      <c r="C277" s="21"/>
      <c r="D277" s="196"/>
      <c r="E277" s="19"/>
      <c r="F277" s="281"/>
      <c r="G277" s="13"/>
      <c r="H277" s="64"/>
      <c r="I277" s="64"/>
      <c r="O277" s="19"/>
      <c r="P277" s="19"/>
    </row>
    <row r="278" spans="1:16" ht="26.4">
      <c r="A278" s="17" t="s">
        <v>194</v>
      </c>
      <c r="B278" s="23" t="s">
        <v>284</v>
      </c>
      <c r="C278" s="21" t="s">
        <v>283</v>
      </c>
      <c r="D278" s="196" t="s">
        <v>5</v>
      </c>
      <c r="E278" s="42">
        <v>2145</v>
      </c>
      <c r="F278" s="281">
        <v>0</v>
      </c>
      <c r="G278" s="13">
        <f>ROUND(E278*F278,2)</f>
        <v>0</v>
      </c>
      <c r="H278" s="64">
        <f>G278-I278</f>
        <v>0</v>
      </c>
      <c r="I278" s="64">
        <f>L278*F278</f>
        <v>0</v>
      </c>
      <c r="O278" s="19"/>
      <c r="P278" s="19"/>
    </row>
    <row r="279" spans="1:16">
      <c r="A279" s="17"/>
      <c r="B279" s="23"/>
      <c r="C279" s="21"/>
      <c r="D279" s="196"/>
      <c r="E279" s="42"/>
      <c r="F279" s="281"/>
      <c r="G279" s="13"/>
      <c r="H279" s="64"/>
      <c r="I279" s="64"/>
      <c r="O279" s="19"/>
      <c r="P279" s="19"/>
    </row>
    <row r="280" spans="1:16" ht="26.4">
      <c r="A280" s="103" t="s">
        <v>198</v>
      </c>
      <c r="B280" s="69" t="s">
        <v>59</v>
      </c>
      <c r="C280" s="21" t="s">
        <v>431</v>
      </c>
      <c r="D280" s="196" t="s">
        <v>11</v>
      </c>
      <c r="E280" s="42">
        <v>1</v>
      </c>
      <c r="F280" s="281">
        <v>0</v>
      </c>
      <c r="G280" s="13">
        <f>ROUND(E280*F280,2)</f>
        <v>0</v>
      </c>
      <c r="H280" s="64">
        <f>G280-I280</f>
        <v>0</v>
      </c>
      <c r="I280" s="64">
        <f>L280*F280</f>
        <v>0</v>
      </c>
      <c r="O280" s="19"/>
      <c r="P280" s="19"/>
    </row>
    <row r="281" spans="1:16">
      <c r="A281" s="103"/>
      <c r="B281" s="69"/>
      <c r="C281" s="21"/>
      <c r="D281" s="196"/>
      <c r="E281" s="19"/>
      <c r="F281" s="281"/>
      <c r="G281" s="13"/>
      <c r="H281" s="64"/>
      <c r="I281" s="64"/>
      <c r="O281" s="19"/>
      <c r="P281" s="19"/>
    </row>
    <row r="282" spans="1:16">
      <c r="A282" s="438" t="s">
        <v>235</v>
      </c>
      <c r="B282" s="438"/>
      <c r="C282" s="438"/>
      <c r="D282" s="196"/>
      <c r="E282" s="19"/>
      <c r="F282" s="281"/>
      <c r="G282" s="13"/>
      <c r="H282" s="64"/>
      <c r="I282" s="64"/>
      <c r="O282" s="19"/>
      <c r="P282" s="19"/>
    </row>
    <row r="283" spans="1:16">
      <c r="A283" s="103"/>
      <c r="B283" s="69"/>
      <c r="C283" s="21"/>
      <c r="D283" s="196"/>
      <c r="E283" s="19"/>
      <c r="F283" s="281"/>
      <c r="G283" s="13"/>
      <c r="H283" s="64"/>
      <c r="I283" s="64"/>
      <c r="O283" s="19"/>
      <c r="P283" s="19"/>
    </row>
    <row r="284" spans="1:16" ht="55.2">
      <c r="A284" s="103" t="s">
        <v>199</v>
      </c>
      <c r="B284" s="69" t="s">
        <v>237</v>
      </c>
      <c r="C284" s="21" t="s">
        <v>236</v>
      </c>
      <c r="D284" s="196" t="s">
        <v>3</v>
      </c>
      <c r="E284" s="42">
        <v>36</v>
      </c>
      <c r="F284" s="281">
        <v>0</v>
      </c>
      <c r="G284" s="13">
        <f>ROUND(E284*F284,2)</f>
        <v>0</v>
      </c>
      <c r="H284" s="64">
        <f>G284-I284</f>
        <v>0</v>
      </c>
      <c r="I284" s="64">
        <f>L284*F284</f>
        <v>0</v>
      </c>
      <c r="O284" s="19"/>
      <c r="P284" s="19"/>
    </row>
    <row r="285" spans="1:16">
      <c r="A285" s="54"/>
      <c r="B285" s="54"/>
      <c r="C285" s="54"/>
      <c r="D285" s="196"/>
      <c r="E285" s="19"/>
      <c r="F285" s="281"/>
      <c r="G285" s="13"/>
      <c r="H285" s="64"/>
      <c r="I285" s="64"/>
      <c r="O285" s="19"/>
      <c r="P285" s="19"/>
    </row>
    <row r="286" spans="1:16" ht="17.25" customHeight="1">
      <c r="A286" s="438" t="s">
        <v>265</v>
      </c>
      <c r="B286" s="438"/>
      <c r="C286" s="438"/>
      <c r="D286" s="196"/>
      <c r="E286" s="19"/>
      <c r="F286" s="281"/>
      <c r="G286" s="13"/>
      <c r="H286" s="64"/>
      <c r="I286" s="64"/>
      <c r="O286" s="19"/>
      <c r="P286" s="19"/>
    </row>
    <row r="287" spans="1:16">
      <c r="A287" s="103"/>
      <c r="B287" s="69"/>
      <c r="C287" s="21"/>
      <c r="D287" s="196"/>
      <c r="E287" s="19"/>
      <c r="F287" s="281"/>
      <c r="G287" s="13"/>
      <c r="H287" s="64"/>
      <c r="I287" s="64"/>
      <c r="O287" s="19"/>
      <c r="P287" s="19"/>
    </row>
    <row r="288" spans="1:16" ht="55.2">
      <c r="A288" s="103" t="s">
        <v>200</v>
      </c>
      <c r="B288" s="69" t="s">
        <v>237</v>
      </c>
      <c r="C288" s="21" t="s">
        <v>605</v>
      </c>
      <c r="D288" s="196" t="s">
        <v>3</v>
      </c>
      <c r="E288" s="42">
        <v>36</v>
      </c>
      <c r="F288" s="281">
        <v>0</v>
      </c>
      <c r="G288" s="13">
        <f>ROUND(E288*F288,2)</f>
        <v>0</v>
      </c>
      <c r="H288" s="64">
        <f>G288-I288</f>
        <v>0</v>
      </c>
      <c r="I288" s="64">
        <f>L288*F288</f>
        <v>0</v>
      </c>
      <c r="O288" s="19"/>
      <c r="P288" s="19"/>
    </row>
    <row r="289" spans="1:16">
      <c r="A289" s="17"/>
      <c r="B289" s="23"/>
      <c r="C289" s="21"/>
      <c r="D289" s="196"/>
      <c r="E289" s="42"/>
      <c r="F289" s="281"/>
      <c r="G289" s="13"/>
      <c r="H289" s="64"/>
      <c r="I289" s="64"/>
      <c r="O289" s="19"/>
      <c r="P289" s="19"/>
    </row>
    <row r="290" spans="1:16">
      <c r="A290" s="438" t="s">
        <v>342</v>
      </c>
      <c r="B290" s="438"/>
      <c r="C290" s="438"/>
      <c r="D290" s="196"/>
      <c r="E290" s="19"/>
      <c r="F290" s="281"/>
      <c r="G290" s="13"/>
      <c r="H290" s="64"/>
      <c r="I290" s="64"/>
      <c r="O290" s="19"/>
      <c r="P290" s="19"/>
    </row>
    <row r="291" spans="1:16">
      <c r="A291" s="17"/>
      <c r="B291" s="23"/>
      <c r="C291" s="21"/>
      <c r="D291" s="196"/>
      <c r="E291" s="42"/>
      <c r="F291" s="281"/>
      <c r="G291" s="13"/>
      <c r="H291" s="64"/>
      <c r="I291" s="64"/>
      <c r="O291" s="19"/>
      <c r="P291" s="19"/>
    </row>
    <row r="292" spans="1:16" ht="55.2">
      <c r="A292" s="103" t="s">
        <v>277</v>
      </c>
      <c r="B292" s="69" t="s">
        <v>343</v>
      </c>
      <c r="C292" s="21" t="s">
        <v>606</v>
      </c>
      <c r="D292" s="196" t="s">
        <v>5</v>
      </c>
      <c r="E292" s="42">
        <v>30</v>
      </c>
      <c r="F292" s="281">
        <v>0</v>
      </c>
      <c r="G292" s="13">
        <f>ROUND(E292*F292,2)</f>
        <v>0</v>
      </c>
      <c r="H292" s="64">
        <f>G292-I292</f>
        <v>0</v>
      </c>
      <c r="I292" s="64">
        <f>L292*F292</f>
        <v>0</v>
      </c>
      <c r="O292" s="19"/>
      <c r="P292" s="19"/>
    </row>
    <row r="293" spans="1:16">
      <c r="A293" s="103"/>
      <c r="B293" s="69"/>
      <c r="C293" s="21"/>
      <c r="D293" s="196"/>
      <c r="E293" s="19"/>
      <c r="F293" s="281"/>
      <c r="G293" s="13"/>
      <c r="H293" s="64"/>
      <c r="I293" s="64"/>
      <c r="O293" s="19"/>
      <c r="P293" s="19"/>
    </row>
    <row r="294" spans="1:16" ht="17.25" customHeight="1">
      <c r="A294" s="439" t="s">
        <v>438</v>
      </c>
      <c r="B294" s="439"/>
      <c r="C294" s="439"/>
      <c r="D294" s="196"/>
      <c r="E294" s="19"/>
      <c r="F294" s="281"/>
      <c r="G294" s="13"/>
      <c r="H294" s="64"/>
      <c r="I294" s="64"/>
      <c r="O294" s="19"/>
      <c r="P294" s="19"/>
    </row>
    <row r="295" spans="1:16">
      <c r="A295" s="103"/>
      <c r="B295" s="69"/>
      <c r="C295" s="21"/>
      <c r="D295" s="196"/>
      <c r="E295" s="19"/>
      <c r="F295" s="281"/>
      <c r="G295" s="13"/>
      <c r="H295" s="64"/>
      <c r="I295" s="64"/>
      <c r="O295" s="19"/>
      <c r="P295" s="19"/>
    </row>
    <row r="296" spans="1:16" ht="55.2">
      <c r="A296" s="103" t="s">
        <v>268</v>
      </c>
      <c r="B296" s="69" t="s">
        <v>238</v>
      </c>
      <c r="C296" s="21" t="s">
        <v>239</v>
      </c>
      <c r="D296" s="196" t="s">
        <v>5</v>
      </c>
      <c r="E296" s="42">
        <v>3800</v>
      </c>
      <c r="F296" s="281">
        <v>0</v>
      </c>
      <c r="G296" s="13">
        <f>ROUND(E296*F296,2)</f>
        <v>0</v>
      </c>
      <c r="H296" s="64">
        <f>G296-I296</f>
        <v>0</v>
      </c>
      <c r="I296" s="64">
        <f>L296*F296</f>
        <v>0</v>
      </c>
      <c r="O296" s="19"/>
      <c r="P296" s="19"/>
    </row>
    <row r="297" spans="1:16">
      <c r="A297" s="103"/>
      <c r="B297" s="69"/>
      <c r="C297" s="21"/>
      <c r="D297" s="196"/>
      <c r="E297" s="42"/>
      <c r="F297" s="281"/>
      <c r="G297" s="13"/>
      <c r="H297" s="64"/>
      <c r="I297" s="64"/>
      <c r="O297" s="19"/>
      <c r="P297" s="19"/>
    </row>
    <row r="298" spans="1:16">
      <c r="A298" s="439" t="s">
        <v>439</v>
      </c>
      <c r="B298" s="439"/>
      <c r="C298" s="439"/>
      <c r="D298" s="196"/>
      <c r="E298" s="42"/>
      <c r="F298" s="281"/>
      <c r="G298" s="13"/>
      <c r="H298" s="64"/>
      <c r="I298" s="64"/>
      <c r="O298" s="19"/>
      <c r="P298" s="19"/>
    </row>
    <row r="299" spans="1:16">
      <c r="A299" s="103"/>
      <c r="B299" s="69"/>
      <c r="C299" s="21"/>
      <c r="D299" s="196"/>
      <c r="E299" s="42"/>
      <c r="F299" s="281"/>
      <c r="G299" s="13"/>
      <c r="H299" s="64"/>
      <c r="I299" s="64"/>
      <c r="O299" s="19"/>
      <c r="P299" s="19"/>
    </row>
    <row r="300" spans="1:16" ht="55.2">
      <c r="A300" s="103" t="s">
        <v>278</v>
      </c>
      <c r="B300" s="69" t="s">
        <v>238</v>
      </c>
      <c r="C300" s="21" t="s">
        <v>239</v>
      </c>
      <c r="D300" s="196" t="s">
        <v>5</v>
      </c>
      <c r="E300" s="42">
        <v>490</v>
      </c>
      <c r="F300" s="281">
        <v>0</v>
      </c>
      <c r="G300" s="13">
        <f>ROUND(E300*F300,2)</f>
        <v>0</v>
      </c>
      <c r="H300" s="64">
        <f>G300-I300</f>
        <v>0</v>
      </c>
      <c r="I300" s="64">
        <f>L300*F300</f>
        <v>0</v>
      </c>
      <c r="O300" s="19"/>
      <c r="P300" s="19"/>
    </row>
    <row r="301" spans="1:16">
      <c r="A301" s="103"/>
      <c r="B301" s="69"/>
      <c r="C301" s="21"/>
      <c r="D301" s="196"/>
      <c r="E301" s="19"/>
      <c r="F301" s="281"/>
      <c r="G301" s="13"/>
      <c r="H301" s="64"/>
      <c r="I301" s="64"/>
      <c r="O301" s="19"/>
      <c r="P301" s="19"/>
    </row>
    <row r="302" spans="1:16">
      <c r="A302" s="438" t="s">
        <v>432</v>
      </c>
      <c r="B302" s="438"/>
      <c r="C302" s="438"/>
      <c r="D302" s="196"/>
      <c r="E302" s="42"/>
      <c r="F302" s="281"/>
      <c r="G302" s="13"/>
      <c r="H302" s="64"/>
      <c r="I302" s="64"/>
      <c r="O302" s="19"/>
      <c r="P302" s="19"/>
    </row>
    <row r="303" spans="1:16">
      <c r="A303" s="103"/>
      <c r="B303" s="69"/>
      <c r="C303" s="21"/>
      <c r="D303" s="196"/>
      <c r="E303" s="42"/>
      <c r="F303" s="281"/>
      <c r="G303" s="13"/>
      <c r="H303" s="64"/>
      <c r="I303" s="64"/>
      <c r="O303" s="19"/>
      <c r="P303" s="19"/>
    </row>
    <row r="304" spans="1:16" ht="55.2">
      <c r="A304" s="103" t="s">
        <v>279</v>
      </c>
      <c r="B304" s="69" t="s">
        <v>269</v>
      </c>
      <c r="C304" s="21" t="s">
        <v>267</v>
      </c>
      <c r="D304" s="196" t="s">
        <v>5</v>
      </c>
      <c r="E304" s="42">
        <v>20</v>
      </c>
      <c r="F304" s="281">
        <v>0</v>
      </c>
      <c r="G304" s="13">
        <f>ROUND(E304*F304,2)</f>
        <v>0</v>
      </c>
      <c r="H304" s="64">
        <f>G304-I304</f>
        <v>0</v>
      </c>
      <c r="I304" s="64">
        <f>L304*F304</f>
        <v>0</v>
      </c>
      <c r="O304" s="19"/>
      <c r="P304" s="19"/>
    </row>
    <row r="305" spans="1:16">
      <c r="A305" s="103"/>
      <c r="B305" s="69"/>
      <c r="C305" s="21"/>
      <c r="D305" s="196"/>
      <c r="E305" s="42"/>
      <c r="F305" s="281"/>
      <c r="G305" s="13"/>
      <c r="H305" s="64"/>
      <c r="I305" s="64"/>
      <c r="O305" s="19"/>
      <c r="P305" s="19"/>
    </row>
    <row r="306" spans="1:16">
      <c r="A306" s="438" t="s">
        <v>373</v>
      </c>
      <c r="B306" s="438"/>
      <c r="C306" s="438"/>
      <c r="D306" s="196"/>
      <c r="E306" s="42"/>
      <c r="F306" s="281"/>
      <c r="G306" s="13"/>
      <c r="H306" s="64"/>
      <c r="I306" s="64"/>
      <c r="O306" s="19"/>
      <c r="P306" s="19"/>
    </row>
    <row r="307" spans="1:16">
      <c r="A307" s="103"/>
      <c r="B307" s="69"/>
      <c r="C307" s="21"/>
      <c r="D307" s="196"/>
      <c r="E307" s="42"/>
      <c r="F307" s="281"/>
      <c r="G307" s="13"/>
      <c r="H307" s="64"/>
      <c r="I307" s="64"/>
      <c r="O307" s="19"/>
      <c r="P307" s="19"/>
    </row>
    <row r="308" spans="1:16" ht="55.2">
      <c r="A308" s="103" t="s">
        <v>282</v>
      </c>
      <c r="B308" s="69" t="s">
        <v>269</v>
      </c>
      <c r="C308" s="21" t="s">
        <v>267</v>
      </c>
      <c r="D308" s="196" t="s">
        <v>5</v>
      </c>
      <c r="E308" s="42">
        <v>20</v>
      </c>
      <c r="F308" s="281">
        <v>0</v>
      </c>
      <c r="G308" s="13">
        <f>ROUND(E308*F308,2)</f>
        <v>0</v>
      </c>
      <c r="H308" s="64">
        <f>G308-I308</f>
        <v>0</v>
      </c>
      <c r="I308" s="64">
        <f>L308*F308</f>
        <v>0</v>
      </c>
      <c r="O308" s="19"/>
      <c r="P308" s="19"/>
    </row>
    <row r="309" spans="1:16">
      <c r="A309" s="103"/>
      <c r="B309" s="69"/>
      <c r="C309" s="21"/>
      <c r="D309" s="196"/>
      <c r="E309" s="42"/>
      <c r="F309" s="281"/>
      <c r="G309" s="13"/>
      <c r="H309" s="64"/>
      <c r="I309" s="64"/>
      <c r="O309" s="19"/>
      <c r="P309" s="19"/>
    </row>
    <row r="310" spans="1:16" ht="55.2">
      <c r="A310" s="103" t="s">
        <v>310</v>
      </c>
      <c r="B310" s="69" t="s">
        <v>238</v>
      </c>
      <c r="C310" s="21" t="s">
        <v>239</v>
      </c>
      <c r="D310" s="196" t="s">
        <v>5</v>
      </c>
      <c r="E310" s="42">
        <v>663</v>
      </c>
      <c r="F310" s="281">
        <v>0</v>
      </c>
      <c r="G310" s="13">
        <f>ROUND(E310*F310,2)</f>
        <v>0</v>
      </c>
      <c r="H310" s="64">
        <f>G310-I310</f>
        <v>0</v>
      </c>
      <c r="I310" s="64">
        <f>L310*F310</f>
        <v>0</v>
      </c>
      <c r="O310" s="19"/>
      <c r="P310" s="19"/>
    </row>
    <row r="311" spans="1:16">
      <c r="A311" s="103"/>
      <c r="B311" s="69"/>
      <c r="C311" s="21"/>
      <c r="D311" s="196"/>
      <c r="E311" s="42"/>
      <c r="F311" s="281"/>
      <c r="G311" s="13"/>
      <c r="H311" s="64"/>
      <c r="I311" s="64"/>
      <c r="O311" s="19"/>
      <c r="P311" s="19"/>
    </row>
    <row r="312" spans="1:16">
      <c r="A312" s="438" t="s">
        <v>436</v>
      </c>
      <c r="B312" s="438"/>
      <c r="C312" s="438"/>
      <c r="D312" s="196"/>
      <c r="E312" s="42"/>
      <c r="F312" s="281"/>
      <c r="G312" s="13"/>
      <c r="H312" s="64"/>
      <c r="I312" s="64"/>
      <c r="O312" s="19"/>
      <c r="P312" s="19"/>
    </row>
    <row r="313" spans="1:16">
      <c r="A313" s="181"/>
      <c r="B313" s="181"/>
      <c r="C313" s="181"/>
      <c r="D313" s="196"/>
      <c r="E313" s="42"/>
      <c r="F313" s="281"/>
      <c r="G313" s="13"/>
      <c r="H313" s="64"/>
      <c r="I313" s="64"/>
      <c r="O313" s="19"/>
      <c r="P313" s="19"/>
    </row>
    <row r="314" spans="1:16" ht="57.6">
      <c r="A314" s="103" t="s">
        <v>314</v>
      </c>
      <c r="B314" s="103" t="s">
        <v>273</v>
      </c>
      <c r="C314" s="21" t="s">
        <v>437</v>
      </c>
      <c r="D314" s="196" t="s">
        <v>3</v>
      </c>
      <c r="E314" s="42">
        <v>9</v>
      </c>
      <c r="F314" s="281">
        <v>0</v>
      </c>
      <c r="G314" s="13">
        <f>ROUND(E314*F314,2)</f>
        <v>0</v>
      </c>
      <c r="H314" s="64">
        <f>G314-I314</f>
        <v>0</v>
      </c>
      <c r="I314" s="64">
        <f>L314*F314</f>
        <v>0</v>
      </c>
      <c r="O314" s="19"/>
      <c r="P314" s="19"/>
    </row>
    <row r="315" spans="1:16">
      <c r="A315" s="103"/>
      <c r="B315" s="69"/>
      <c r="C315" s="21"/>
      <c r="D315" s="196"/>
      <c r="E315" s="42"/>
      <c r="F315" s="281"/>
      <c r="G315" s="13"/>
      <c r="H315" s="64"/>
      <c r="I315" s="64"/>
      <c r="O315" s="19"/>
      <c r="P315" s="19"/>
    </row>
    <row r="316" spans="1:16">
      <c r="A316" s="438" t="s">
        <v>435</v>
      </c>
      <c r="B316" s="438"/>
      <c r="C316" s="438"/>
      <c r="D316" s="196"/>
      <c r="E316" s="42"/>
      <c r="F316" s="281"/>
      <c r="G316" s="13"/>
      <c r="H316" s="64"/>
      <c r="I316" s="64"/>
      <c r="O316" s="19"/>
      <c r="P316" s="19"/>
    </row>
    <row r="317" spans="1:16">
      <c r="A317" s="103"/>
      <c r="B317" s="69"/>
      <c r="C317" s="21"/>
      <c r="D317" s="196"/>
      <c r="E317" s="42"/>
      <c r="F317" s="281"/>
      <c r="G317" s="13"/>
      <c r="H317" s="64"/>
      <c r="I317" s="64"/>
      <c r="O317" s="19"/>
      <c r="P317" s="19"/>
    </row>
    <row r="318" spans="1:16" ht="68.400000000000006">
      <c r="A318" s="103" t="s">
        <v>440</v>
      </c>
      <c r="B318" s="103" t="s">
        <v>108</v>
      </c>
      <c r="C318" s="21" t="s">
        <v>433</v>
      </c>
      <c r="D318" s="196" t="s">
        <v>3</v>
      </c>
      <c r="E318" s="42">
        <v>3</v>
      </c>
      <c r="F318" s="281">
        <v>0</v>
      </c>
      <c r="G318" s="13">
        <f>ROUND(E318*F318,2)</f>
        <v>0</v>
      </c>
      <c r="H318" s="64">
        <f>G318-I318</f>
        <v>0</v>
      </c>
      <c r="I318" s="64">
        <f>L318*F318</f>
        <v>0</v>
      </c>
      <c r="O318" s="19"/>
      <c r="P318" s="19"/>
    </row>
    <row r="319" spans="1:16">
      <c r="A319" s="103"/>
      <c r="B319" s="103"/>
      <c r="C319" s="21"/>
      <c r="D319" s="196"/>
      <c r="E319" s="42"/>
      <c r="F319" s="281"/>
      <c r="G319" s="13"/>
      <c r="H319" s="64"/>
      <c r="I319" s="64"/>
      <c r="O319" s="19"/>
      <c r="P319" s="19"/>
    </row>
    <row r="320" spans="1:16">
      <c r="A320" s="438" t="s">
        <v>315</v>
      </c>
      <c r="B320" s="438"/>
      <c r="C320" s="438"/>
      <c r="D320" s="196"/>
      <c r="E320" s="42"/>
      <c r="F320" s="281"/>
      <c r="G320" s="13"/>
      <c r="H320" s="64"/>
      <c r="I320" s="64"/>
      <c r="O320" s="19"/>
      <c r="P320" s="19"/>
    </row>
    <row r="321" spans="1:16">
      <c r="A321" s="181"/>
      <c r="B321" s="181"/>
      <c r="C321" s="181"/>
      <c r="D321" s="196"/>
      <c r="E321" s="42"/>
      <c r="F321" s="281"/>
      <c r="G321" s="13"/>
      <c r="H321" s="64"/>
      <c r="I321" s="64"/>
      <c r="O321" s="19"/>
      <c r="P321" s="19"/>
    </row>
    <row r="322" spans="1:16" ht="68.400000000000006">
      <c r="A322" s="103" t="s">
        <v>441</v>
      </c>
      <c r="B322" s="103" t="s">
        <v>108</v>
      </c>
      <c r="C322" s="21" t="s">
        <v>434</v>
      </c>
      <c r="D322" s="196" t="s">
        <v>3</v>
      </c>
      <c r="E322" s="42">
        <v>1</v>
      </c>
      <c r="F322" s="281">
        <v>0</v>
      </c>
      <c r="G322" s="13">
        <f>ROUND(E322*F322,2)</f>
        <v>0</v>
      </c>
      <c r="H322" s="64">
        <f>G322-I322</f>
        <v>0</v>
      </c>
      <c r="I322" s="64">
        <f>L322*F322</f>
        <v>0</v>
      </c>
      <c r="O322" s="19"/>
      <c r="P322" s="19"/>
    </row>
    <row r="323" spans="1:16">
      <c r="A323" s="17"/>
      <c r="B323" s="23"/>
      <c r="C323" s="21"/>
      <c r="D323" s="196"/>
      <c r="E323" s="19"/>
      <c r="F323" s="281"/>
      <c r="G323" s="13"/>
      <c r="H323" s="64"/>
      <c r="I323" s="64"/>
      <c r="O323" s="19"/>
      <c r="P323" s="19"/>
    </row>
    <row r="324" spans="1:16">
      <c r="A324" s="438" t="s">
        <v>197</v>
      </c>
      <c r="B324" s="438"/>
      <c r="C324" s="438"/>
      <c r="D324" s="196"/>
      <c r="E324" s="19"/>
      <c r="F324" s="281"/>
      <c r="G324" s="13"/>
      <c r="H324" s="64"/>
      <c r="I324" s="64"/>
      <c r="O324" s="19"/>
      <c r="P324" s="19"/>
    </row>
    <row r="325" spans="1:16" ht="66">
      <c r="A325" s="103" t="s">
        <v>442</v>
      </c>
      <c r="B325" s="103" t="s">
        <v>108</v>
      </c>
      <c r="C325" s="21" t="s">
        <v>607</v>
      </c>
      <c r="D325" s="183" t="s">
        <v>3</v>
      </c>
      <c r="E325" s="37" t="s">
        <v>152</v>
      </c>
      <c r="F325" s="281">
        <v>0</v>
      </c>
      <c r="G325" s="13">
        <f>ROUND(E325*F325,2)</f>
        <v>0</v>
      </c>
      <c r="H325" s="64">
        <f>G325-I325</f>
        <v>0</v>
      </c>
      <c r="I325" s="64">
        <f>L325*F325</f>
        <v>0</v>
      </c>
      <c r="O325" s="19"/>
      <c r="P325" s="19"/>
    </row>
    <row r="326" spans="1:16">
      <c r="A326" s="103"/>
      <c r="B326" s="103"/>
      <c r="C326" s="21"/>
      <c r="D326" s="183"/>
      <c r="E326" s="37"/>
      <c r="F326" s="281"/>
      <c r="G326" s="13"/>
      <c r="H326" s="64"/>
      <c r="I326" s="64"/>
      <c r="O326" s="19"/>
      <c r="P326" s="19"/>
    </row>
    <row r="327" spans="1:16">
      <c r="A327" s="445" t="s">
        <v>376</v>
      </c>
      <c r="B327" s="445"/>
      <c r="C327" s="445"/>
      <c r="D327" s="183"/>
      <c r="E327" s="37"/>
      <c r="F327" s="281"/>
      <c r="G327" s="13"/>
      <c r="H327" s="64"/>
      <c r="I327" s="64"/>
      <c r="O327" s="19"/>
      <c r="P327" s="19"/>
    </row>
    <row r="328" spans="1:16">
      <c r="A328" s="103"/>
      <c r="B328" s="103"/>
      <c r="C328" s="21"/>
      <c r="D328" s="183"/>
      <c r="E328" s="37"/>
      <c r="F328" s="281"/>
      <c r="G328" s="13"/>
      <c r="H328" s="64"/>
      <c r="I328" s="64"/>
      <c r="O328" s="19"/>
      <c r="P328" s="19"/>
    </row>
    <row r="329" spans="1:16" ht="55.2">
      <c r="A329" s="103" t="s">
        <v>443</v>
      </c>
      <c r="B329" s="103" t="s">
        <v>375</v>
      </c>
      <c r="C329" s="79" t="s">
        <v>374</v>
      </c>
      <c r="D329" s="183" t="s">
        <v>6</v>
      </c>
      <c r="E329" s="37" t="s">
        <v>230</v>
      </c>
      <c r="F329" s="281">
        <v>0</v>
      </c>
      <c r="G329" s="13">
        <f>ROUND(E329*F329,2)</f>
        <v>0</v>
      </c>
      <c r="H329" s="64">
        <f>G329-I329</f>
        <v>0</v>
      </c>
      <c r="I329" s="64">
        <f>L329*F329</f>
        <v>0</v>
      </c>
      <c r="O329" s="19"/>
      <c r="P329" s="19"/>
    </row>
    <row r="330" spans="1:16">
      <c r="A330" s="103"/>
      <c r="B330" s="103"/>
      <c r="C330" s="21"/>
      <c r="D330" s="183"/>
      <c r="E330" s="42"/>
      <c r="F330" s="281"/>
      <c r="G330" s="13"/>
      <c r="H330" s="64"/>
      <c r="I330" s="64"/>
      <c r="O330" s="19"/>
      <c r="P330" s="19"/>
    </row>
    <row r="331" spans="1:16">
      <c r="A331" s="438" t="s">
        <v>346</v>
      </c>
      <c r="B331" s="438"/>
      <c r="C331" s="438"/>
      <c r="D331" s="183"/>
      <c r="E331" s="42"/>
      <c r="F331" s="281"/>
      <c r="G331" s="13"/>
      <c r="H331" s="64"/>
      <c r="I331" s="64"/>
      <c r="O331" s="19"/>
      <c r="P331" s="19"/>
    </row>
    <row r="332" spans="1:16">
      <c r="A332" s="103"/>
      <c r="B332" s="103"/>
      <c r="C332" s="21"/>
      <c r="D332" s="183"/>
      <c r="E332" s="42"/>
      <c r="F332" s="281"/>
      <c r="G332" s="13"/>
      <c r="H332" s="64"/>
      <c r="I332" s="64"/>
      <c r="O332" s="19"/>
      <c r="P332" s="19"/>
    </row>
    <row r="333" spans="1:16" ht="57.6">
      <c r="A333" s="103" t="s">
        <v>444</v>
      </c>
      <c r="B333" s="103" t="s">
        <v>345</v>
      </c>
      <c r="C333" s="21" t="s">
        <v>344</v>
      </c>
      <c r="D333" s="183" t="s">
        <v>11</v>
      </c>
      <c r="E333" s="42">
        <v>20</v>
      </c>
      <c r="F333" s="281">
        <v>0</v>
      </c>
      <c r="G333" s="13">
        <f>ROUND(E333*F333,2)</f>
        <v>0</v>
      </c>
      <c r="H333" s="64">
        <f>G333-I333</f>
        <v>0</v>
      </c>
      <c r="I333" s="64">
        <f>L333*F333</f>
        <v>0</v>
      </c>
      <c r="O333" s="19"/>
      <c r="P333" s="19"/>
    </row>
    <row r="334" spans="1:16">
      <c r="A334" s="103"/>
      <c r="B334" s="103"/>
      <c r="C334" s="21"/>
      <c r="D334" s="183"/>
      <c r="E334" s="37"/>
      <c r="F334" s="281"/>
      <c r="G334" s="13"/>
      <c r="H334" s="64"/>
      <c r="I334" s="64"/>
      <c r="O334" s="19"/>
      <c r="P334" s="19"/>
    </row>
    <row r="335" spans="1:16" ht="27" customHeight="1">
      <c r="A335" s="439" t="s">
        <v>270</v>
      </c>
      <c r="B335" s="439"/>
      <c r="C335" s="439"/>
      <c r="D335" s="183"/>
      <c r="E335" s="37"/>
      <c r="F335" s="281"/>
      <c r="G335" s="13"/>
      <c r="H335" s="64"/>
      <c r="I335" s="64"/>
      <c r="O335" s="19"/>
      <c r="P335" s="19"/>
    </row>
    <row r="336" spans="1:16">
      <c r="A336" s="103"/>
      <c r="B336" s="69"/>
      <c r="C336" s="21"/>
      <c r="D336" s="183"/>
      <c r="E336" s="37"/>
      <c r="F336" s="281"/>
      <c r="G336" s="13"/>
      <c r="H336" s="64"/>
      <c r="I336" s="64"/>
      <c r="O336" s="19"/>
      <c r="P336" s="19"/>
    </row>
    <row r="337" spans="1:16" ht="58.5" customHeight="1">
      <c r="A337" s="103" t="s">
        <v>445</v>
      </c>
      <c r="B337" s="69" t="s">
        <v>271</v>
      </c>
      <c r="C337" s="21" t="s">
        <v>608</v>
      </c>
      <c r="D337" s="183" t="s">
        <v>11</v>
      </c>
      <c r="E337" s="42">
        <v>20</v>
      </c>
      <c r="F337" s="281">
        <v>0</v>
      </c>
      <c r="G337" s="13">
        <f>ROUND(E337*F337,2)</f>
        <v>0</v>
      </c>
      <c r="H337" s="64">
        <f>G337-I337</f>
        <v>0</v>
      </c>
      <c r="I337" s="64">
        <f>L337*F337</f>
        <v>0</v>
      </c>
      <c r="O337" s="19"/>
      <c r="P337" s="19"/>
    </row>
    <row r="338" spans="1:16">
      <c r="A338" s="103"/>
      <c r="B338" s="69"/>
      <c r="C338" s="21"/>
      <c r="D338" s="183"/>
      <c r="E338" s="37"/>
      <c r="F338" s="281"/>
      <c r="G338" s="13"/>
      <c r="H338" s="64"/>
      <c r="I338" s="64"/>
      <c r="O338" s="19"/>
      <c r="P338" s="19"/>
    </row>
    <row r="339" spans="1:16">
      <c r="A339" s="438" t="s">
        <v>272</v>
      </c>
      <c r="B339" s="438"/>
      <c r="C339" s="438"/>
      <c r="D339" s="183"/>
      <c r="E339" s="37"/>
      <c r="F339" s="281"/>
      <c r="G339" s="13"/>
      <c r="H339" s="64"/>
      <c r="I339" s="64"/>
      <c r="O339" s="19"/>
      <c r="P339" s="19"/>
    </row>
    <row r="340" spans="1:16">
      <c r="A340" s="103"/>
      <c r="B340" s="103"/>
      <c r="C340" s="21"/>
      <c r="D340" s="183"/>
      <c r="E340" s="37"/>
      <c r="F340" s="281"/>
      <c r="G340" s="13"/>
      <c r="H340" s="64"/>
      <c r="I340" s="64"/>
      <c r="O340" s="19"/>
      <c r="P340" s="19"/>
    </row>
    <row r="341" spans="1:16" ht="57.6">
      <c r="A341" s="103" t="s">
        <v>446</v>
      </c>
      <c r="B341" s="103" t="s">
        <v>273</v>
      </c>
      <c r="C341" s="21" t="s">
        <v>609</v>
      </c>
      <c r="D341" s="183" t="s">
        <v>11</v>
      </c>
      <c r="E341" s="42">
        <v>25</v>
      </c>
      <c r="F341" s="281">
        <v>0</v>
      </c>
      <c r="G341" s="13">
        <f>ROUND(E341*F341,2)</f>
        <v>0</v>
      </c>
      <c r="H341" s="64">
        <f>G341-I341</f>
        <v>0</v>
      </c>
      <c r="I341" s="64">
        <f>L341*F341</f>
        <v>0</v>
      </c>
      <c r="O341" s="19"/>
      <c r="P341" s="19"/>
    </row>
    <row r="342" spans="1:16">
      <c r="A342" s="103"/>
      <c r="B342" s="103"/>
      <c r="C342" s="21"/>
      <c r="D342" s="183"/>
      <c r="E342" s="42"/>
      <c r="F342" s="281"/>
      <c r="G342" s="13"/>
      <c r="H342" s="64"/>
      <c r="I342" s="64"/>
      <c r="O342" s="19"/>
      <c r="P342" s="19"/>
    </row>
    <row r="343" spans="1:16">
      <c r="A343" s="445" t="s">
        <v>456</v>
      </c>
      <c r="B343" s="445"/>
      <c r="C343" s="445"/>
      <c r="D343" s="183"/>
      <c r="E343" s="42"/>
      <c r="F343" s="281"/>
      <c r="G343" s="13"/>
      <c r="H343" s="64"/>
      <c r="I343" s="64"/>
      <c r="O343" s="19"/>
      <c r="P343" s="19"/>
    </row>
    <row r="344" spans="1:16">
      <c r="A344" s="103"/>
      <c r="B344" s="103"/>
      <c r="C344" s="21"/>
      <c r="D344" s="183"/>
      <c r="E344" s="42"/>
      <c r="F344" s="281"/>
      <c r="G344" s="13"/>
      <c r="H344" s="64"/>
      <c r="I344" s="64"/>
      <c r="O344" s="19"/>
      <c r="P344" s="19"/>
    </row>
    <row r="345" spans="1:16" ht="59.25" customHeight="1">
      <c r="A345" s="103" t="s">
        <v>447</v>
      </c>
      <c r="B345" s="69" t="s">
        <v>108</v>
      </c>
      <c r="C345" s="21" t="s">
        <v>611</v>
      </c>
      <c r="D345" s="183" t="s">
        <v>11</v>
      </c>
      <c r="E345" s="42">
        <v>2</v>
      </c>
      <c r="F345" s="281">
        <v>0</v>
      </c>
      <c r="G345" s="13">
        <f>ROUND(E345*F345,2)</f>
        <v>0</v>
      </c>
      <c r="H345" s="64">
        <f>G345-I345</f>
        <v>0</v>
      </c>
      <c r="I345" s="64">
        <f>L345*F345</f>
        <v>0</v>
      </c>
      <c r="O345" s="19"/>
      <c r="P345" s="19"/>
    </row>
    <row r="346" spans="1:16">
      <c r="A346" s="103"/>
      <c r="B346" s="103"/>
      <c r="C346" s="21"/>
      <c r="D346" s="183"/>
      <c r="E346" s="37"/>
      <c r="F346" s="281"/>
      <c r="G346" s="13"/>
      <c r="H346" s="64"/>
      <c r="I346" s="64"/>
      <c r="O346" s="19"/>
      <c r="P346" s="19"/>
    </row>
    <row r="347" spans="1:16" ht="18" customHeight="1">
      <c r="A347" s="439" t="s">
        <v>448</v>
      </c>
      <c r="B347" s="439"/>
      <c r="C347" s="439"/>
      <c r="D347" s="183"/>
      <c r="E347" s="37"/>
      <c r="F347" s="281"/>
      <c r="G347" s="13"/>
      <c r="H347" s="64"/>
      <c r="I347" s="64"/>
      <c r="O347" s="19"/>
      <c r="P347" s="19"/>
    </row>
    <row r="348" spans="1:16">
      <c r="A348" s="103"/>
      <c r="B348" s="103"/>
      <c r="C348" s="21"/>
      <c r="D348" s="183"/>
      <c r="E348" s="37"/>
      <c r="F348" s="281"/>
      <c r="G348" s="13"/>
      <c r="H348" s="64"/>
      <c r="I348" s="64"/>
      <c r="O348" s="19"/>
      <c r="P348" s="19"/>
    </row>
    <row r="349" spans="1:16" ht="55.2">
      <c r="A349" s="103" t="s">
        <v>457</v>
      </c>
      <c r="B349" s="103" t="s">
        <v>275</v>
      </c>
      <c r="C349" s="21" t="s">
        <v>610</v>
      </c>
      <c r="D349" s="183" t="s">
        <v>5</v>
      </c>
      <c r="E349" s="42">
        <v>60</v>
      </c>
      <c r="F349" s="281">
        <v>0</v>
      </c>
      <c r="G349" s="13">
        <f>ROUND(E349*F349,2)</f>
        <v>0</v>
      </c>
      <c r="H349" s="64">
        <f>G349-I349</f>
        <v>0</v>
      </c>
      <c r="I349" s="64">
        <f>L349*F349</f>
        <v>0</v>
      </c>
      <c r="O349" s="19"/>
      <c r="P349" s="19"/>
    </row>
    <row r="350" spans="1:16">
      <c r="A350" s="103"/>
      <c r="B350" s="103"/>
      <c r="C350" s="21"/>
      <c r="D350" s="183"/>
      <c r="E350" s="37"/>
      <c r="F350" s="13"/>
      <c r="G350" s="13"/>
      <c r="H350" s="64"/>
      <c r="I350" s="64"/>
      <c r="O350" s="19"/>
      <c r="P350" s="19"/>
    </row>
    <row r="351" spans="1:16">
      <c r="A351" s="150"/>
      <c r="B351" s="150"/>
      <c r="C351" s="446" t="s">
        <v>49</v>
      </c>
      <c r="D351" s="446"/>
      <c r="E351" s="446"/>
      <c r="F351" s="28"/>
      <c r="G351" s="29">
        <f>SUM(G258:G350)</f>
        <v>0</v>
      </c>
      <c r="H351" s="29">
        <f>SUM(H258:H350)</f>
        <v>0</v>
      </c>
      <c r="I351" s="29">
        <f>SUM(I258:I350)</f>
        <v>0</v>
      </c>
    </row>
    <row r="352" spans="1:16">
      <c r="A352" s="17"/>
      <c r="B352" s="17"/>
      <c r="C352" s="43"/>
      <c r="D352" s="41"/>
      <c r="E352" s="42"/>
      <c r="F352" s="13"/>
      <c r="H352" s="64"/>
      <c r="I352" s="64"/>
    </row>
    <row r="353" spans="1:16">
      <c r="A353" s="17"/>
      <c r="B353" s="17"/>
      <c r="C353" s="43"/>
      <c r="D353" s="41"/>
      <c r="E353" s="42"/>
      <c r="F353" s="13"/>
      <c r="H353" s="64"/>
      <c r="I353" s="64"/>
    </row>
    <row r="354" spans="1:16">
      <c r="A354" s="18" t="s">
        <v>182</v>
      </c>
      <c r="B354" s="18"/>
      <c r="C354" s="5" t="s">
        <v>181</v>
      </c>
      <c r="D354" s="41"/>
      <c r="E354" s="42"/>
      <c r="F354" s="13"/>
      <c r="H354" s="64"/>
      <c r="I354" s="64"/>
    </row>
    <row r="355" spans="1:16">
      <c r="A355" s="17"/>
      <c r="B355" s="17"/>
      <c r="C355" s="43"/>
      <c r="D355" s="41"/>
      <c r="E355" s="42"/>
      <c r="F355" s="13"/>
      <c r="H355" s="64"/>
      <c r="I355" s="64"/>
    </row>
    <row r="356" spans="1:16">
      <c r="A356" s="17" t="s">
        <v>183</v>
      </c>
      <c r="B356" s="23" t="s">
        <v>59</v>
      </c>
      <c r="C356" s="43" t="s">
        <v>724</v>
      </c>
      <c r="D356" s="2" t="s">
        <v>185</v>
      </c>
      <c r="E356" s="42">
        <v>30</v>
      </c>
      <c r="F356" s="13">
        <v>50</v>
      </c>
      <c r="G356" s="13">
        <f>ROUND(E356*F356,2)</f>
        <v>1500</v>
      </c>
      <c r="H356" s="64">
        <f>G356-I356</f>
        <v>1500</v>
      </c>
      <c r="I356" s="64">
        <f>L356*F356</f>
        <v>0</v>
      </c>
      <c r="O356" s="42"/>
      <c r="P356" s="42"/>
    </row>
    <row r="357" spans="1:16">
      <c r="A357" s="17"/>
      <c r="B357" s="17"/>
      <c r="C357" s="43"/>
      <c r="D357" s="41"/>
      <c r="E357" s="42"/>
      <c r="F357" s="13"/>
      <c r="H357" s="64"/>
      <c r="I357" s="64"/>
      <c r="O357" s="42"/>
      <c r="P357" s="42"/>
    </row>
    <row r="358" spans="1:16">
      <c r="A358" s="17" t="s">
        <v>184</v>
      </c>
      <c r="B358" s="80" t="s">
        <v>347</v>
      </c>
      <c r="C358" s="149" t="s">
        <v>725</v>
      </c>
      <c r="D358" s="2" t="s">
        <v>185</v>
      </c>
      <c r="E358" s="42">
        <v>10</v>
      </c>
      <c r="F358" s="13">
        <v>50</v>
      </c>
      <c r="G358" s="13">
        <f>ROUND(E358*F358,2)</f>
        <v>500</v>
      </c>
      <c r="H358" s="64">
        <f>G358-I358</f>
        <v>500</v>
      </c>
      <c r="I358" s="64">
        <f>L358*F358</f>
        <v>0</v>
      </c>
      <c r="O358" s="42"/>
      <c r="P358" s="42"/>
    </row>
    <row r="359" spans="1:16">
      <c r="A359" s="17"/>
      <c r="B359" s="17"/>
      <c r="C359" s="93"/>
      <c r="D359" s="41"/>
      <c r="E359" s="42"/>
      <c r="F359" s="13"/>
      <c r="H359" s="64"/>
      <c r="I359" s="64"/>
      <c r="O359" s="42"/>
      <c r="P359" s="42"/>
    </row>
    <row r="360" spans="1:16" ht="26.4">
      <c r="A360" s="17" t="s">
        <v>186</v>
      </c>
      <c r="B360" s="83" t="s">
        <v>59</v>
      </c>
      <c r="C360" s="43" t="s">
        <v>244</v>
      </c>
      <c r="D360" s="2" t="s">
        <v>5</v>
      </c>
      <c r="E360" s="42">
        <v>4083</v>
      </c>
      <c r="F360" s="281">
        <v>0</v>
      </c>
      <c r="G360" s="13">
        <f>ROUND(E360*F360,2)</f>
        <v>0</v>
      </c>
      <c r="H360" s="64">
        <f>G360-I360</f>
        <v>0</v>
      </c>
      <c r="I360" s="64">
        <f>L360*F360</f>
        <v>0</v>
      </c>
      <c r="O360" s="42"/>
      <c r="P360" s="42"/>
    </row>
    <row r="361" spans="1:16">
      <c r="A361" s="17"/>
      <c r="B361" s="17"/>
      <c r="C361" s="43"/>
      <c r="D361" s="41"/>
      <c r="E361" s="42"/>
      <c r="F361" s="281"/>
      <c r="H361" s="64"/>
      <c r="I361" s="64"/>
      <c r="O361" s="42"/>
      <c r="P361" s="42"/>
    </row>
    <row r="362" spans="1:16" ht="26.4">
      <c r="A362" s="17" t="s">
        <v>187</v>
      </c>
      <c r="B362" s="80" t="s">
        <v>348</v>
      </c>
      <c r="C362" s="93" t="s">
        <v>349</v>
      </c>
      <c r="D362" s="2" t="s">
        <v>11</v>
      </c>
      <c r="E362" s="42">
        <v>1</v>
      </c>
      <c r="F362" s="281">
        <v>0</v>
      </c>
      <c r="G362" s="13">
        <f>ROUND(E362*F362,2)</f>
        <v>0</v>
      </c>
      <c r="H362" s="64">
        <f>G362-I362</f>
        <v>0</v>
      </c>
      <c r="I362" s="64">
        <f>L362*F362</f>
        <v>0</v>
      </c>
      <c r="O362" s="42"/>
      <c r="P362" s="42"/>
    </row>
    <row r="363" spans="1:16">
      <c r="A363" s="17"/>
      <c r="B363" s="17"/>
      <c r="C363" s="43"/>
      <c r="D363" s="41"/>
      <c r="E363" s="42"/>
      <c r="F363" s="13"/>
      <c r="H363" s="64"/>
      <c r="I363" s="64"/>
    </row>
    <row r="364" spans="1:16">
      <c r="A364" s="26"/>
      <c r="B364" s="26"/>
      <c r="C364" s="50" t="s">
        <v>188</v>
      </c>
      <c r="D364" s="51"/>
      <c r="E364" s="52"/>
      <c r="F364" s="28"/>
      <c r="G364" s="57">
        <f>G356+G358+G360+G362</f>
        <v>2000</v>
      </c>
      <c r="H364" s="57">
        <f>H356+H358+H360+H362</f>
        <v>2000</v>
      </c>
      <c r="I364" s="57">
        <f>I356+I358+I360+I362</f>
        <v>0</v>
      </c>
    </row>
    <row r="365" spans="1:16">
      <c r="A365" s="17"/>
      <c r="B365" s="17"/>
      <c r="C365" s="43"/>
      <c r="D365" s="41"/>
      <c r="E365" s="42"/>
      <c r="F365" s="13"/>
      <c r="H365" s="64"/>
      <c r="I365" s="64"/>
    </row>
    <row r="366" spans="1:16">
      <c r="A366" s="17"/>
      <c r="B366" s="17"/>
      <c r="C366" s="43"/>
      <c r="D366" s="41"/>
      <c r="E366" s="42"/>
      <c r="F366" s="13"/>
      <c r="H366" s="64"/>
      <c r="I366" s="64"/>
    </row>
    <row r="367" spans="1:16">
      <c r="A367" s="17"/>
      <c r="B367" s="17"/>
      <c r="C367" s="43"/>
      <c r="D367" s="41"/>
      <c r="E367" s="42"/>
      <c r="F367" s="13"/>
    </row>
    <row r="368" spans="1:16">
      <c r="A368" s="17"/>
      <c r="B368" s="17"/>
      <c r="C368" s="43"/>
      <c r="D368" s="41"/>
      <c r="E368" s="42"/>
      <c r="F368" s="13"/>
    </row>
    <row r="369" spans="1:6">
      <c r="A369" s="17"/>
      <c r="B369" s="17"/>
      <c r="C369" s="43"/>
      <c r="D369" s="41"/>
      <c r="E369" s="42"/>
      <c r="F369" s="13"/>
    </row>
    <row r="370" spans="1:6">
      <c r="A370" s="17"/>
      <c r="B370" s="17"/>
      <c r="C370" s="43"/>
      <c r="D370" s="41"/>
      <c r="E370" s="42"/>
      <c r="F370" s="13"/>
    </row>
    <row r="371" spans="1:6">
      <c r="A371" s="2"/>
      <c r="B371" s="2"/>
      <c r="C371" s="43"/>
      <c r="D371" s="41"/>
      <c r="E371" s="42"/>
      <c r="F371" s="13"/>
    </row>
    <row r="372" spans="1:6">
      <c r="A372" s="2"/>
      <c r="B372" s="2"/>
      <c r="C372" s="43"/>
      <c r="D372" s="41"/>
      <c r="E372" s="42"/>
      <c r="F372" s="13"/>
    </row>
    <row r="373" spans="1:6">
      <c r="A373" s="2"/>
      <c r="B373" s="2"/>
      <c r="C373" s="43"/>
      <c r="D373" s="41"/>
      <c r="E373" s="42"/>
      <c r="F373" s="13"/>
    </row>
    <row r="374" spans="1:6">
      <c r="A374" s="2"/>
      <c r="B374" s="2"/>
      <c r="C374" s="43"/>
      <c r="D374" s="41"/>
      <c r="E374" s="42"/>
      <c r="F374" s="13"/>
    </row>
    <row r="375" spans="1:6">
      <c r="A375" s="2"/>
      <c r="B375" s="2"/>
      <c r="C375" s="43"/>
      <c r="D375" s="41"/>
      <c r="E375" s="42"/>
      <c r="F375" s="13"/>
    </row>
    <row r="376" spans="1:6">
      <c r="A376" s="2"/>
      <c r="B376" s="2"/>
      <c r="C376" s="43"/>
      <c r="D376" s="41"/>
      <c r="E376" s="42"/>
      <c r="F376" s="13"/>
    </row>
    <row r="377" spans="1:6">
      <c r="A377" s="2"/>
      <c r="B377" s="2"/>
      <c r="C377" s="43"/>
      <c r="D377" s="41"/>
      <c r="E377" s="42"/>
      <c r="F377" s="13"/>
    </row>
    <row r="378" spans="1:6">
      <c r="A378" s="2"/>
      <c r="B378" s="2"/>
      <c r="C378" s="43"/>
      <c r="D378" s="41"/>
      <c r="E378" s="42"/>
      <c r="F378" s="13"/>
    </row>
    <row r="379" spans="1:6">
      <c r="A379" s="2"/>
      <c r="B379" s="2"/>
      <c r="C379" s="43"/>
      <c r="D379" s="41"/>
      <c r="E379" s="42"/>
      <c r="F379" s="13"/>
    </row>
    <row r="380" spans="1:6">
      <c r="A380" s="2"/>
      <c r="B380" s="2"/>
      <c r="C380" s="43"/>
      <c r="D380" s="41"/>
      <c r="E380" s="42"/>
      <c r="F380" s="13"/>
    </row>
    <row r="381" spans="1:6">
      <c r="A381" s="2"/>
      <c r="B381" s="2"/>
      <c r="C381" s="1"/>
      <c r="D381" s="2"/>
      <c r="E381" s="3"/>
      <c r="F381" s="13"/>
    </row>
    <row r="382" spans="1:6">
      <c r="A382" s="2"/>
      <c r="B382" s="2"/>
      <c r="C382" s="1"/>
      <c r="D382" s="2"/>
      <c r="E382" s="3"/>
      <c r="F382" s="13"/>
    </row>
    <row r="383" spans="1:6">
      <c r="A383" s="2"/>
      <c r="B383" s="2"/>
      <c r="C383" s="1"/>
      <c r="D383" s="2"/>
      <c r="E383" s="3"/>
      <c r="F383" s="13"/>
    </row>
    <row r="384" spans="1:6">
      <c r="A384" s="2"/>
      <c r="B384" s="2"/>
      <c r="C384" s="1"/>
      <c r="D384" s="2"/>
      <c r="E384" s="3"/>
      <c r="F384" s="13"/>
    </row>
    <row r="385" spans="1:6">
      <c r="A385" s="2"/>
      <c r="B385" s="2"/>
      <c r="C385" s="1"/>
      <c r="D385" s="2"/>
      <c r="E385" s="3"/>
      <c r="F385" s="13"/>
    </row>
    <row r="386" spans="1:6">
      <c r="A386" s="2"/>
      <c r="B386" s="2"/>
      <c r="C386" s="1"/>
      <c r="D386" s="2"/>
      <c r="E386" s="3"/>
      <c r="F386" s="13"/>
    </row>
    <row r="387" spans="1:6">
      <c r="A387" s="2"/>
      <c r="B387" s="2"/>
      <c r="C387" s="1"/>
      <c r="D387" s="2"/>
      <c r="E387" s="3"/>
      <c r="F387" s="13"/>
    </row>
    <row r="388" spans="1:6">
      <c r="A388" s="2"/>
      <c r="B388" s="2"/>
      <c r="C388" s="1"/>
      <c r="D388" s="2"/>
      <c r="E388" s="3"/>
      <c r="F388" s="13"/>
    </row>
    <row r="389" spans="1:6">
      <c r="A389" s="2"/>
      <c r="B389" s="2"/>
      <c r="C389" s="1"/>
      <c r="D389" s="2"/>
      <c r="E389" s="3"/>
      <c r="F389" s="13"/>
    </row>
    <row r="390" spans="1:6">
      <c r="A390" s="2"/>
      <c r="B390" s="2"/>
      <c r="C390" s="1"/>
      <c r="D390" s="2"/>
      <c r="E390" s="3"/>
      <c r="F390" s="13"/>
    </row>
    <row r="391" spans="1:6">
      <c r="A391" s="2"/>
      <c r="B391" s="2"/>
      <c r="C391" s="1"/>
      <c r="D391" s="2"/>
      <c r="E391" s="3"/>
      <c r="F391" s="13"/>
    </row>
    <row r="392" spans="1:6">
      <c r="A392" s="2"/>
      <c r="B392" s="2"/>
      <c r="C392" s="1"/>
      <c r="D392" s="2"/>
      <c r="E392" s="3"/>
      <c r="F392" s="13"/>
    </row>
    <row r="393" spans="1:6">
      <c r="A393" s="2"/>
      <c r="B393" s="2"/>
      <c r="C393" s="1"/>
      <c r="D393" s="2"/>
      <c r="E393" s="3"/>
      <c r="F393" s="13"/>
    </row>
    <row r="394" spans="1:6">
      <c r="A394" s="2"/>
      <c r="B394" s="2"/>
      <c r="C394" s="1"/>
      <c r="D394" s="2"/>
      <c r="E394" s="3"/>
      <c r="F394" s="13"/>
    </row>
    <row r="395" spans="1:6">
      <c r="A395" s="2"/>
      <c r="B395" s="2"/>
      <c r="C395" s="1"/>
      <c r="D395" s="2"/>
      <c r="E395" s="3"/>
      <c r="F395" s="13"/>
    </row>
    <row r="396" spans="1:6">
      <c r="A396" s="2"/>
      <c r="B396" s="2"/>
      <c r="C396" s="1"/>
      <c r="D396" s="2"/>
      <c r="E396" s="3"/>
      <c r="F396" s="13"/>
    </row>
    <row r="397" spans="1:6">
      <c r="A397" s="2"/>
      <c r="B397" s="2"/>
      <c r="C397" s="1"/>
      <c r="D397" s="2"/>
      <c r="E397" s="3"/>
      <c r="F397" s="13"/>
    </row>
    <row r="398" spans="1:6">
      <c r="A398" s="2"/>
      <c r="B398" s="2"/>
      <c r="C398" s="1"/>
      <c r="D398" s="2"/>
      <c r="E398" s="3"/>
      <c r="F398" s="13"/>
    </row>
    <row r="399" spans="1:6">
      <c r="A399" s="2"/>
      <c r="B399" s="2"/>
      <c r="C399" s="1"/>
      <c r="D399" s="2"/>
      <c r="E399" s="3"/>
      <c r="F399" s="13"/>
    </row>
    <row r="400" spans="1:6">
      <c r="A400" s="2"/>
      <c r="B400" s="2"/>
      <c r="C400" s="1"/>
      <c r="D400" s="2"/>
      <c r="E400" s="3"/>
      <c r="F400" s="13"/>
    </row>
    <row r="401" spans="1:6">
      <c r="A401" s="2"/>
      <c r="B401" s="2"/>
      <c r="C401" s="1"/>
      <c r="D401" s="2"/>
      <c r="E401" s="3"/>
      <c r="F401" s="13"/>
    </row>
    <row r="402" spans="1:6">
      <c r="A402" s="2"/>
      <c r="B402" s="2"/>
      <c r="C402" s="1"/>
      <c r="D402" s="2"/>
      <c r="E402" s="3"/>
      <c r="F402" s="13"/>
    </row>
    <row r="403" spans="1:6">
      <c r="A403" s="2"/>
      <c r="B403" s="2"/>
      <c r="C403" s="1"/>
      <c r="D403" s="2"/>
      <c r="E403" s="3"/>
      <c r="F403" s="13"/>
    </row>
    <row r="404" spans="1:6">
      <c r="A404" s="2"/>
      <c r="B404" s="2"/>
      <c r="C404" s="1"/>
      <c r="D404" s="2"/>
      <c r="E404" s="3"/>
      <c r="F404" s="13"/>
    </row>
    <row r="405" spans="1:6">
      <c r="A405" s="2"/>
      <c r="B405" s="2"/>
      <c r="C405" s="1"/>
      <c r="D405" s="2"/>
      <c r="E405" s="3"/>
      <c r="F405" s="13"/>
    </row>
    <row r="406" spans="1:6">
      <c r="A406" s="2"/>
      <c r="B406" s="2"/>
      <c r="C406" s="1"/>
      <c r="D406" s="2"/>
      <c r="E406" s="3"/>
      <c r="F406" s="13"/>
    </row>
    <row r="407" spans="1:6">
      <c r="A407" s="2"/>
      <c r="B407" s="2"/>
      <c r="C407" s="1"/>
      <c r="D407" s="2"/>
      <c r="E407" s="3"/>
      <c r="F407" s="13"/>
    </row>
    <row r="408" spans="1:6">
      <c r="A408" s="2"/>
      <c r="B408" s="2"/>
      <c r="C408" s="1"/>
      <c r="D408" s="2"/>
      <c r="E408" s="3"/>
      <c r="F408" s="13"/>
    </row>
    <row r="409" spans="1:6">
      <c r="A409" s="2"/>
      <c r="B409" s="2"/>
      <c r="C409" s="1"/>
      <c r="D409" s="2"/>
      <c r="E409" s="3"/>
      <c r="F409" s="13"/>
    </row>
    <row r="410" spans="1:6">
      <c r="A410" s="2"/>
      <c r="B410" s="2"/>
      <c r="C410" s="1"/>
      <c r="D410" s="2"/>
      <c r="E410" s="3"/>
      <c r="F410" s="13"/>
    </row>
    <row r="411" spans="1:6">
      <c r="A411" s="2"/>
      <c r="B411" s="2"/>
      <c r="C411" s="1"/>
      <c r="D411" s="2"/>
      <c r="E411" s="3"/>
      <c r="F411" s="13"/>
    </row>
    <row r="412" spans="1:6">
      <c r="A412" s="2"/>
      <c r="B412" s="2"/>
      <c r="C412" s="1"/>
      <c r="D412" s="2"/>
      <c r="E412" s="3"/>
      <c r="F412" s="13"/>
    </row>
    <row r="413" spans="1:6">
      <c r="A413" s="2"/>
      <c r="B413" s="2"/>
      <c r="C413" s="1"/>
      <c r="D413" s="2"/>
      <c r="E413" s="3"/>
      <c r="F413" s="13"/>
    </row>
    <row r="414" spans="1:6">
      <c r="A414" s="2"/>
      <c r="B414" s="2"/>
      <c r="C414" s="1"/>
      <c r="D414" s="2"/>
      <c r="E414" s="3"/>
      <c r="F414" s="13"/>
    </row>
    <row r="415" spans="1:6">
      <c r="A415" s="2"/>
      <c r="B415" s="2"/>
      <c r="C415" s="1"/>
      <c r="D415" s="2"/>
      <c r="E415" s="3"/>
      <c r="F415" s="13"/>
    </row>
    <row r="416" spans="1:6">
      <c r="A416" s="2"/>
      <c r="B416" s="2"/>
      <c r="C416" s="1"/>
      <c r="D416" s="2"/>
      <c r="E416" s="3"/>
      <c r="F416" s="13"/>
    </row>
    <row r="417" spans="1:6">
      <c r="A417" s="2"/>
      <c r="B417" s="2"/>
      <c r="C417" s="1"/>
      <c r="D417" s="2"/>
      <c r="E417" s="3"/>
      <c r="F417" s="13"/>
    </row>
    <row r="418" spans="1:6">
      <c r="A418" s="2"/>
      <c r="B418" s="2"/>
      <c r="C418" s="1"/>
      <c r="D418" s="2"/>
      <c r="E418" s="3"/>
      <c r="F418" s="13"/>
    </row>
    <row r="419" spans="1:6">
      <c r="A419" s="2"/>
      <c r="B419" s="2"/>
      <c r="D419" s="2"/>
      <c r="E419" s="3"/>
      <c r="F419" s="13"/>
    </row>
    <row r="420" spans="1:6">
      <c r="A420" s="2"/>
      <c r="B420" s="2"/>
      <c r="D420" s="2"/>
      <c r="E420" s="3"/>
      <c r="F420" s="13"/>
    </row>
    <row r="421" spans="1:6">
      <c r="A421" s="2"/>
      <c r="B421" s="2"/>
      <c r="D421" s="2"/>
      <c r="E421" s="3"/>
      <c r="F421" s="13"/>
    </row>
    <row r="422" spans="1:6">
      <c r="A422" s="2"/>
      <c r="B422" s="2"/>
      <c r="D422" s="2"/>
      <c r="E422" s="3"/>
      <c r="F422" s="13"/>
    </row>
    <row r="423" spans="1:6">
      <c r="A423" s="2"/>
      <c r="B423" s="2"/>
      <c r="D423" s="2"/>
      <c r="E423" s="3"/>
      <c r="F423" s="13"/>
    </row>
    <row r="424" spans="1:6">
      <c r="A424" s="2"/>
      <c r="B424" s="2"/>
      <c r="D424" s="2"/>
      <c r="E424" s="3"/>
      <c r="F424" s="13"/>
    </row>
    <row r="425" spans="1:6">
      <c r="A425" s="2"/>
      <c r="B425" s="2"/>
      <c r="D425" s="2"/>
      <c r="E425" s="3"/>
      <c r="F425" s="13"/>
    </row>
    <row r="426" spans="1:6">
      <c r="A426" s="2"/>
      <c r="B426" s="2"/>
      <c r="D426" s="2"/>
      <c r="E426" s="3"/>
      <c r="F426" s="13"/>
    </row>
    <row r="427" spans="1:6">
      <c r="A427" s="2"/>
      <c r="B427" s="2"/>
      <c r="D427" s="2"/>
      <c r="E427" s="3"/>
      <c r="F427" s="13"/>
    </row>
    <row r="428" spans="1:6">
      <c r="A428" s="2"/>
      <c r="B428" s="2"/>
      <c r="D428" s="2"/>
      <c r="E428" s="3"/>
      <c r="F428" s="13"/>
    </row>
    <row r="429" spans="1:6">
      <c r="A429" s="2"/>
      <c r="B429" s="2"/>
      <c r="D429" s="2"/>
      <c r="E429" s="3"/>
      <c r="F429" s="13"/>
    </row>
    <row r="430" spans="1:6">
      <c r="A430" s="2"/>
      <c r="B430" s="2"/>
      <c r="D430" s="2"/>
      <c r="E430" s="3"/>
      <c r="F430" s="13"/>
    </row>
    <row r="431" spans="1:6">
      <c r="A431" s="2"/>
      <c r="B431" s="2"/>
      <c r="D431" s="2"/>
      <c r="E431" s="3"/>
      <c r="F431" s="13"/>
    </row>
    <row r="432" spans="1:6">
      <c r="A432" s="2"/>
      <c r="B432" s="2"/>
      <c r="D432" s="2"/>
      <c r="E432" s="3"/>
      <c r="F432" s="13"/>
    </row>
    <row r="433" spans="1:6">
      <c r="A433" s="2"/>
      <c r="B433" s="2"/>
      <c r="D433" s="2"/>
      <c r="E433" s="3"/>
      <c r="F433" s="13"/>
    </row>
    <row r="434" spans="1:6">
      <c r="A434" s="2"/>
      <c r="B434" s="2"/>
      <c r="D434" s="2"/>
      <c r="E434" s="3"/>
      <c r="F434" s="13"/>
    </row>
    <row r="435" spans="1:6">
      <c r="A435" s="2"/>
      <c r="B435" s="2"/>
      <c r="D435" s="2"/>
      <c r="E435" s="3"/>
      <c r="F435" s="13"/>
    </row>
    <row r="436" spans="1:6">
      <c r="A436" s="2"/>
      <c r="B436" s="2"/>
      <c r="D436" s="2"/>
      <c r="E436" s="3"/>
      <c r="F436" s="13"/>
    </row>
    <row r="437" spans="1:6">
      <c r="A437" s="2"/>
      <c r="B437" s="2"/>
      <c r="D437" s="2"/>
      <c r="E437" s="3"/>
      <c r="F437" s="13"/>
    </row>
    <row r="438" spans="1:6">
      <c r="A438" s="2"/>
      <c r="B438" s="2"/>
      <c r="D438" s="2"/>
      <c r="E438" s="3"/>
      <c r="F438" s="13"/>
    </row>
    <row r="439" spans="1:6">
      <c r="A439" s="2"/>
      <c r="B439" s="2"/>
      <c r="D439" s="2"/>
      <c r="E439" s="3"/>
      <c r="F439" s="13"/>
    </row>
    <row r="440" spans="1:6">
      <c r="A440" s="2"/>
      <c r="B440" s="2"/>
      <c r="D440" s="2"/>
      <c r="E440" s="3"/>
      <c r="F440" s="13"/>
    </row>
    <row r="441" spans="1:6">
      <c r="A441" s="2"/>
      <c r="B441" s="2"/>
      <c r="D441" s="2"/>
      <c r="E441" s="3"/>
      <c r="F441" s="13"/>
    </row>
    <row r="442" spans="1:6">
      <c r="A442" s="2"/>
      <c r="B442" s="2"/>
      <c r="D442" s="2"/>
      <c r="E442" s="3"/>
      <c r="F442" s="13"/>
    </row>
    <row r="443" spans="1:6">
      <c r="A443" s="2"/>
      <c r="B443" s="2"/>
      <c r="D443" s="2"/>
      <c r="E443" s="3"/>
      <c r="F443" s="13"/>
    </row>
    <row r="444" spans="1:6">
      <c r="A444" s="2"/>
      <c r="B444" s="2"/>
      <c r="D444" s="2"/>
      <c r="E444" s="3"/>
      <c r="F444" s="13"/>
    </row>
    <row r="445" spans="1:6">
      <c r="A445" s="2"/>
      <c r="B445" s="2"/>
      <c r="D445" s="2"/>
      <c r="E445" s="3"/>
      <c r="F445" s="13"/>
    </row>
    <row r="446" spans="1:6">
      <c r="A446" s="2"/>
      <c r="B446" s="2"/>
      <c r="D446" s="2"/>
      <c r="E446" s="3"/>
      <c r="F446" s="13"/>
    </row>
    <row r="447" spans="1:6">
      <c r="A447" s="2"/>
      <c r="B447" s="2"/>
      <c r="D447" s="2"/>
      <c r="E447" s="3"/>
      <c r="F447" s="13"/>
    </row>
    <row r="448" spans="1:6">
      <c r="A448" s="2"/>
      <c r="B448" s="2"/>
      <c r="D448" s="2"/>
      <c r="E448" s="3"/>
      <c r="F448" s="13"/>
    </row>
    <row r="449" spans="1:6">
      <c r="A449" s="2"/>
      <c r="B449" s="2"/>
      <c r="D449" s="2"/>
      <c r="E449" s="3"/>
      <c r="F449" s="13"/>
    </row>
    <row r="450" spans="1:6">
      <c r="A450" s="2"/>
      <c r="B450" s="2"/>
      <c r="D450" s="2"/>
      <c r="E450" s="3"/>
      <c r="F450" s="13"/>
    </row>
    <row r="451" spans="1:6">
      <c r="A451" s="2"/>
      <c r="B451" s="2"/>
      <c r="D451" s="2"/>
      <c r="E451" s="3"/>
      <c r="F451" s="13"/>
    </row>
    <row r="452" spans="1:6">
      <c r="A452" s="2"/>
      <c r="B452" s="2"/>
      <c r="D452" s="2"/>
      <c r="E452" s="3"/>
      <c r="F452" s="13"/>
    </row>
    <row r="453" spans="1:6">
      <c r="A453" s="2"/>
      <c r="B453" s="2"/>
      <c r="D453" s="2"/>
      <c r="E453" s="3"/>
      <c r="F453" s="13"/>
    </row>
    <row r="454" spans="1:6">
      <c r="A454" s="2"/>
      <c r="B454" s="2"/>
      <c r="D454" s="2"/>
      <c r="E454" s="3"/>
      <c r="F454" s="13"/>
    </row>
    <row r="455" spans="1:6">
      <c r="A455" s="2"/>
      <c r="B455" s="2"/>
      <c r="D455" s="2"/>
      <c r="E455" s="3"/>
      <c r="F455" s="13"/>
    </row>
    <row r="456" spans="1:6">
      <c r="A456" s="2"/>
      <c r="B456" s="2"/>
      <c r="D456" s="2"/>
      <c r="E456" s="3"/>
      <c r="F456" s="13"/>
    </row>
    <row r="457" spans="1:6">
      <c r="A457" s="2"/>
      <c r="B457" s="2"/>
      <c r="D457" s="2"/>
      <c r="E457" s="3"/>
      <c r="F457" s="13"/>
    </row>
    <row r="458" spans="1:6">
      <c r="A458" s="2"/>
      <c r="B458" s="2"/>
      <c r="D458" s="2"/>
      <c r="E458" s="3"/>
      <c r="F458" s="13"/>
    </row>
    <row r="459" spans="1:6">
      <c r="A459" s="2"/>
      <c r="B459" s="2"/>
      <c r="D459" s="2"/>
      <c r="E459" s="3"/>
      <c r="F459" s="13"/>
    </row>
    <row r="460" spans="1:6">
      <c r="A460" s="2"/>
      <c r="B460" s="2"/>
      <c r="D460" s="2"/>
      <c r="E460" s="3"/>
      <c r="F460" s="13"/>
    </row>
    <row r="461" spans="1:6">
      <c r="A461" s="2"/>
      <c r="B461" s="2"/>
      <c r="D461" s="2"/>
      <c r="E461" s="3"/>
      <c r="F461" s="13"/>
    </row>
    <row r="462" spans="1:6">
      <c r="A462" s="2"/>
      <c r="B462" s="2"/>
      <c r="D462" s="2"/>
      <c r="E462" s="3"/>
      <c r="F462" s="13"/>
    </row>
    <row r="463" spans="1:6">
      <c r="A463" s="2"/>
      <c r="B463" s="2"/>
      <c r="D463" s="2"/>
      <c r="E463" s="3"/>
      <c r="F463" s="13"/>
    </row>
    <row r="464" spans="1:6">
      <c r="A464" s="2"/>
      <c r="B464" s="2"/>
      <c r="D464" s="2"/>
      <c r="E464" s="3"/>
      <c r="F464" s="13"/>
    </row>
    <row r="465" spans="1:6">
      <c r="A465" s="2"/>
      <c r="B465" s="2"/>
      <c r="D465" s="2"/>
      <c r="E465" s="3"/>
      <c r="F465" s="13"/>
    </row>
    <row r="466" spans="1:6">
      <c r="A466" s="2"/>
      <c r="B466" s="2"/>
      <c r="D466" s="2"/>
      <c r="E466" s="3"/>
      <c r="F466" s="13"/>
    </row>
    <row r="467" spans="1:6">
      <c r="A467" s="2"/>
      <c r="B467" s="2"/>
      <c r="D467" s="2"/>
      <c r="E467" s="3"/>
      <c r="F467" s="13"/>
    </row>
    <row r="468" spans="1:6">
      <c r="A468" s="2"/>
      <c r="B468" s="2"/>
      <c r="D468" s="2"/>
      <c r="E468" s="3"/>
      <c r="F468" s="13"/>
    </row>
    <row r="469" spans="1:6">
      <c r="A469" s="2"/>
      <c r="B469" s="2"/>
      <c r="D469" s="2"/>
      <c r="E469" s="3"/>
      <c r="F469" s="13"/>
    </row>
    <row r="470" spans="1:6">
      <c r="A470" s="2"/>
      <c r="B470" s="2"/>
      <c r="D470" s="2"/>
      <c r="E470" s="3"/>
      <c r="F470" s="13"/>
    </row>
    <row r="471" spans="1:6">
      <c r="A471" s="2"/>
      <c r="B471" s="2"/>
      <c r="D471" s="2"/>
      <c r="E471" s="3"/>
      <c r="F471" s="13"/>
    </row>
    <row r="472" spans="1:6">
      <c r="A472" s="2"/>
      <c r="B472" s="2"/>
      <c r="D472" s="2"/>
      <c r="E472" s="3"/>
      <c r="F472" s="13"/>
    </row>
    <row r="473" spans="1:6">
      <c r="A473" s="2"/>
      <c r="B473" s="2"/>
      <c r="D473" s="2"/>
      <c r="E473" s="3"/>
      <c r="F473" s="13"/>
    </row>
    <row r="474" spans="1:6">
      <c r="A474" s="2"/>
      <c r="B474" s="2"/>
      <c r="D474" s="2"/>
      <c r="E474" s="3"/>
      <c r="F474" s="13"/>
    </row>
    <row r="475" spans="1:6">
      <c r="A475" s="2"/>
      <c r="B475" s="2"/>
      <c r="D475" s="2"/>
      <c r="E475" s="3"/>
      <c r="F475" s="13"/>
    </row>
    <row r="476" spans="1:6">
      <c r="A476" s="2"/>
      <c r="B476" s="2"/>
      <c r="D476" s="2"/>
      <c r="E476" s="3"/>
      <c r="F476" s="13"/>
    </row>
    <row r="477" spans="1:6">
      <c r="A477" s="2"/>
      <c r="B477" s="2"/>
      <c r="D477" s="2"/>
      <c r="E477" s="3"/>
      <c r="F477" s="13"/>
    </row>
    <row r="478" spans="1:6">
      <c r="A478" s="2"/>
      <c r="B478" s="2"/>
      <c r="D478" s="2"/>
      <c r="E478" s="3"/>
      <c r="F478" s="13"/>
    </row>
    <row r="479" spans="1:6">
      <c r="A479" s="2"/>
      <c r="B479" s="2"/>
      <c r="D479" s="2"/>
      <c r="E479" s="3"/>
      <c r="F479" s="13"/>
    </row>
    <row r="480" spans="1:6">
      <c r="A480" s="2"/>
      <c r="B480" s="2"/>
      <c r="D480" s="2"/>
      <c r="E480" s="3"/>
      <c r="F480" s="13"/>
    </row>
    <row r="481" spans="1:6">
      <c r="A481" s="2"/>
      <c r="B481" s="2"/>
      <c r="D481" s="2"/>
      <c r="E481" s="3"/>
      <c r="F481" s="13"/>
    </row>
    <row r="482" spans="1:6">
      <c r="A482" s="2"/>
      <c r="B482" s="2"/>
      <c r="D482" s="2"/>
      <c r="E482" s="3"/>
      <c r="F482" s="13"/>
    </row>
    <row r="483" spans="1:6">
      <c r="A483" s="2"/>
      <c r="B483" s="2"/>
      <c r="D483" s="2"/>
      <c r="E483" s="3"/>
      <c r="F483" s="13"/>
    </row>
    <row r="484" spans="1:6">
      <c r="A484" s="2"/>
      <c r="B484" s="2"/>
      <c r="D484" s="2"/>
      <c r="E484" s="3"/>
      <c r="F484" s="13"/>
    </row>
    <row r="485" spans="1:6">
      <c r="A485" s="2"/>
      <c r="B485" s="2"/>
      <c r="D485" s="2"/>
      <c r="E485" s="3"/>
      <c r="F485" s="13"/>
    </row>
    <row r="486" spans="1:6">
      <c r="A486" s="2"/>
      <c r="B486" s="2"/>
      <c r="D486" s="2"/>
      <c r="E486" s="3"/>
      <c r="F486" s="13"/>
    </row>
    <row r="487" spans="1:6">
      <c r="A487" s="2"/>
      <c r="B487" s="2"/>
      <c r="D487" s="2"/>
      <c r="E487" s="3"/>
      <c r="F487" s="13"/>
    </row>
    <row r="488" spans="1:6">
      <c r="A488" s="2"/>
      <c r="B488" s="2"/>
      <c r="D488" s="2"/>
      <c r="E488" s="3"/>
      <c r="F488" s="13"/>
    </row>
    <row r="489" spans="1:6">
      <c r="A489" s="2"/>
      <c r="B489" s="2"/>
      <c r="D489" s="2"/>
      <c r="E489" s="3"/>
      <c r="F489" s="13"/>
    </row>
    <row r="490" spans="1:6">
      <c r="A490" s="2"/>
      <c r="B490" s="2"/>
      <c r="D490" s="2"/>
      <c r="E490" s="3"/>
      <c r="F490" s="13"/>
    </row>
    <row r="491" spans="1:6">
      <c r="A491" s="2"/>
      <c r="B491" s="2"/>
      <c r="D491" s="2"/>
      <c r="E491" s="3"/>
      <c r="F491" s="13"/>
    </row>
    <row r="492" spans="1:6">
      <c r="A492" s="2"/>
      <c r="B492" s="2"/>
      <c r="D492" s="2"/>
      <c r="E492" s="3"/>
      <c r="F492" s="13"/>
    </row>
    <row r="493" spans="1:6">
      <c r="A493" s="2"/>
      <c r="B493" s="2"/>
      <c r="D493" s="2"/>
      <c r="E493" s="3"/>
      <c r="F493" s="13"/>
    </row>
    <row r="494" spans="1:6">
      <c r="A494" s="2"/>
      <c r="B494" s="2"/>
      <c r="D494" s="2"/>
      <c r="E494" s="3"/>
      <c r="F494" s="13"/>
    </row>
    <row r="495" spans="1:6">
      <c r="A495" s="2"/>
      <c r="B495" s="2"/>
      <c r="D495" s="2"/>
      <c r="E495" s="3"/>
      <c r="F495" s="13"/>
    </row>
    <row r="496" spans="1:6">
      <c r="A496" s="2"/>
      <c r="B496" s="2"/>
      <c r="D496" s="2"/>
      <c r="E496" s="3"/>
      <c r="F496" s="13"/>
    </row>
    <row r="497" spans="1:6">
      <c r="A497" s="2"/>
      <c r="B497" s="2"/>
      <c r="D497" s="2"/>
      <c r="E497" s="3"/>
      <c r="F497" s="13"/>
    </row>
    <row r="498" spans="1:6">
      <c r="A498" s="2"/>
      <c r="B498" s="2"/>
      <c r="D498" s="2"/>
      <c r="E498" s="3"/>
      <c r="F498" s="13"/>
    </row>
    <row r="499" spans="1:6">
      <c r="A499" s="2"/>
      <c r="B499" s="2"/>
      <c r="D499" s="2"/>
      <c r="E499" s="3"/>
      <c r="F499" s="13"/>
    </row>
    <row r="500" spans="1:6">
      <c r="A500" s="2"/>
      <c r="B500" s="2"/>
      <c r="D500" s="2"/>
      <c r="E500" s="3"/>
      <c r="F500" s="13"/>
    </row>
    <row r="501" spans="1:6">
      <c r="A501" s="2"/>
      <c r="B501" s="2"/>
      <c r="D501" s="2"/>
      <c r="E501" s="3"/>
      <c r="F501" s="13"/>
    </row>
    <row r="502" spans="1:6">
      <c r="A502" s="2"/>
      <c r="B502" s="2"/>
      <c r="D502" s="2"/>
      <c r="E502" s="3"/>
      <c r="F502" s="13"/>
    </row>
    <row r="503" spans="1:6">
      <c r="A503" s="2"/>
      <c r="B503" s="2"/>
      <c r="D503" s="2"/>
      <c r="E503" s="3"/>
      <c r="F503" s="13"/>
    </row>
    <row r="504" spans="1:6">
      <c r="A504" s="2"/>
      <c r="B504" s="2"/>
      <c r="D504" s="2"/>
      <c r="E504" s="3"/>
      <c r="F504" s="13"/>
    </row>
    <row r="505" spans="1:6">
      <c r="A505" s="2"/>
      <c r="B505" s="2"/>
      <c r="D505" s="2"/>
      <c r="E505" s="3"/>
      <c r="F505" s="13"/>
    </row>
    <row r="506" spans="1:6">
      <c r="A506" s="2"/>
      <c r="B506" s="2"/>
      <c r="D506" s="2"/>
      <c r="E506" s="3"/>
      <c r="F506" s="13"/>
    </row>
    <row r="507" spans="1:6">
      <c r="A507" s="2"/>
      <c r="B507" s="2"/>
      <c r="D507" s="2"/>
      <c r="E507" s="3"/>
      <c r="F507" s="13"/>
    </row>
    <row r="508" spans="1:6">
      <c r="A508" s="2"/>
      <c r="B508" s="2"/>
      <c r="D508" s="2"/>
      <c r="E508" s="3"/>
      <c r="F508" s="13"/>
    </row>
    <row r="509" spans="1:6">
      <c r="A509" s="2"/>
      <c r="B509" s="2"/>
      <c r="D509" s="2"/>
      <c r="E509" s="3"/>
      <c r="F509" s="13"/>
    </row>
    <row r="510" spans="1:6">
      <c r="A510" s="2"/>
      <c r="B510" s="2"/>
      <c r="D510" s="2"/>
      <c r="E510" s="3"/>
      <c r="F510" s="13"/>
    </row>
    <row r="511" spans="1:6">
      <c r="A511" s="2"/>
      <c r="B511" s="2"/>
      <c r="D511" s="2"/>
      <c r="E511" s="3"/>
      <c r="F511" s="13"/>
    </row>
    <row r="512" spans="1:6">
      <c r="A512" s="2"/>
      <c r="B512" s="2"/>
      <c r="D512" s="2"/>
      <c r="E512" s="3"/>
      <c r="F512" s="13"/>
    </row>
    <row r="513" spans="1:6">
      <c r="A513" s="2"/>
      <c r="B513" s="2"/>
      <c r="D513" s="2"/>
      <c r="E513" s="3"/>
      <c r="F513" s="13"/>
    </row>
    <row r="514" spans="1:6">
      <c r="A514" s="2"/>
      <c r="B514" s="2"/>
      <c r="D514" s="2"/>
      <c r="E514" s="3"/>
      <c r="F514" s="13"/>
    </row>
    <row r="515" spans="1:6">
      <c r="A515" s="2"/>
      <c r="B515" s="2"/>
      <c r="D515" s="2"/>
      <c r="E515" s="3"/>
      <c r="F515" s="13"/>
    </row>
    <row r="516" spans="1:6">
      <c r="A516" s="2"/>
      <c r="B516" s="2"/>
      <c r="D516" s="2"/>
      <c r="E516" s="3"/>
      <c r="F516" s="13"/>
    </row>
    <row r="517" spans="1:6">
      <c r="A517" s="2"/>
      <c r="B517" s="2"/>
      <c r="D517" s="2"/>
      <c r="E517" s="3"/>
      <c r="F517" s="13"/>
    </row>
    <row r="518" spans="1:6">
      <c r="A518" s="2"/>
      <c r="B518" s="2"/>
      <c r="D518" s="2"/>
      <c r="E518" s="3"/>
      <c r="F518" s="13"/>
    </row>
    <row r="519" spans="1:6">
      <c r="A519" s="2"/>
      <c r="B519" s="2"/>
      <c r="D519" s="2"/>
      <c r="E519" s="3"/>
      <c r="F519" s="13"/>
    </row>
    <row r="520" spans="1:6">
      <c r="A520" s="2"/>
      <c r="B520" s="2"/>
      <c r="D520" s="2"/>
      <c r="E520" s="3"/>
      <c r="F520" s="13"/>
    </row>
    <row r="521" spans="1:6">
      <c r="A521" s="2"/>
      <c r="B521" s="2"/>
      <c r="D521" s="2"/>
      <c r="E521" s="3"/>
      <c r="F521" s="13"/>
    </row>
    <row r="522" spans="1:6">
      <c r="A522" s="2"/>
      <c r="B522" s="2"/>
      <c r="D522" s="2"/>
      <c r="E522" s="3"/>
      <c r="F522" s="13"/>
    </row>
    <row r="523" spans="1:6">
      <c r="A523" s="2"/>
      <c r="B523" s="2"/>
      <c r="D523" s="2"/>
      <c r="E523" s="3"/>
      <c r="F523" s="13"/>
    </row>
    <row r="524" spans="1:6">
      <c r="A524" s="2"/>
      <c r="B524" s="2"/>
      <c r="D524" s="2"/>
      <c r="E524" s="3"/>
      <c r="F524" s="13"/>
    </row>
    <row r="525" spans="1:6">
      <c r="A525" s="2"/>
      <c r="B525" s="2"/>
      <c r="D525" s="2"/>
      <c r="E525" s="3"/>
      <c r="F525" s="13"/>
    </row>
    <row r="526" spans="1:6">
      <c r="A526" s="2"/>
      <c r="B526" s="2"/>
      <c r="D526" s="2"/>
      <c r="E526" s="3"/>
      <c r="F526" s="13"/>
    </row>
    <row r="527" spans="1:6">
      <c r="A527" s="2"/>
      <c r="B527" s="2"/>
      <c r="D527" s="2"/>
      <c r="E527" s="3"/>
      <c r="F527" s="13"/>
    </row>
    <row r="528" spans="1:6">
      <c r="A528" s="2"/>
      <c r="B528" s="2"/>
      <c r="D528" s="2"/>
      <c r="E528" s="3"/>
      <c r="F528" s="13"/>
    </row>
    <row r="529" spans="1:6">
      <c r="A529" s="2"/>
      <c r="B529" s="2"/>
      <c r="D529" s="2"/>
      <c r="E529" s="3"/>
      <c r="F529" s="13"/>
    </row>
    <row r="530" spans="1:6">
      <c r="A530" s="2"/>
      <c r="B530" s="2"/>
      <c r="D530" s="2"/>
      <c r="E530" s="3"/>
      <c r="F530" s="13"/>
    </row>
    <row r="531" spans="1:6">
      <c r="A531" s="2"/>
      <c r="B531" s="2"/>
      <c r="D531" s="2"/>
      <c r="E531" s="3"/>
      <c r="F531" s="13"/>
    </row>
    <row r="532" spans="1:6">
      <c r="A532" s="2"/>
      <c r="B532" s="2"/>
      <c r="D532" s="2"/>
      <c r="E532" s="3"/>
      <c r="F532" s="13"/>
    </row>
    <row r="533" spans="1:6">
      <c r="A533" s="2"/>
      <c r="B533" s="2"/>
      <c r="D533" s="2"/>
      <c r="E533" s="3"/>
      <c r="F533" s="13"/>
    </row>
    <row r="534" spans="1:6">
      <c r="A534" s="2"/>
      <c r="B534" s="2"/>
      <c r="D534" s="2"/>
      <c r="E534" s="3"/>
      <c r="F534" s="13"/>
    </row>
    <row r="535" spans="1:6">
      <c r="A535" s="2"/>
      <c r="B535" s="2"/>
      <c r="D535" s="2"/>
      <c r="E535" s="3"/>
      <c r="F535" s="13"/>
    </row>
    <row r="536" spans="1:6">
      <c r="A536" s="2"/>
      <c r="B536" s="2"/>
      <c r="D536" s="2"/>
      <c r="E536" s="3"/>
      <c r="F536" s="13"/>
    </row>
    <row r="537" spans="1:6">
      <c r="A537" s="2"/>
      <c r="B537" s="2"/>
      <c r="D537" s="2"/>
      <c r="E537" s="3"/>
      <c r="F537" s="13"/>
    </row>
    <row r="538" spans="1:6">
      <c r="A538" s="2"/>
      <c r="B538" s="2"/>
      <c r="D538" s="2"/>
      <c r="E538" s="3"/>
      <c r="F538" s="13"/>
    </row>
    <row r="539" spans="1:6">
      <c r="A539" s="2"/>
      <c r="B539" s="2"/>
      <c r="D539" s="2"/>
      <c r="E539" s="3"/>
      <c r="F539" s="13"/>
    </row>
    <row r="540" spans="1:6">
      <c r="D540" s="2"/>
      <c r="E540" s="3"/>
      <c r="F540" s="13"/>
    </row>
    <row r="541" spans="1:6">
      <c r="D541" s="2"/>
      <c r="E541" s="3"/>
      <c r="F541" s="13"/>
    </row>
    <row r="542" spans="1:6">
      <c r="D542" s="2"/>
      <c r="E542" s="3"/>
      <c r="F542" s="13"/>
    </row>
    <row r="543" spans="1:6">
      <c r="D543" s="2"/>
      <c r="E543" s="3"/>
      <c r="F543" s="13"/>
    </row>
    <row r="544" spans="1:6">
      <c r="D544" s="2"/>
      <c r="E544" s="3"/>
      <c r="F544" s="13"/>
    </row>
    <row r="545" spans="4:6">
      <c r="D545" s="2"/>
      <c r="E545" s="3"/>
      <c r="F545" s="13"/>
    </row>
    <row r="546" spans="4:6">
      <c r="D546" s="2"/>
      <c r="E546" s="3"/>
      <c r="F546" s="13"/>
    </row>
    <row r="547" spans="4:6">
      <c r="D547" s="2"/>
      <c r="E547" s="3"/>
      <c r="F547" s="13"/>
    </row>
    <row r="548" spans="4:6">
      <c r="D548" s="2"/>
      <c r="E548" s="3"/>
      <c r="F548" s="13"/>
    </row>
    <row r="549" spans="4:6">
      <c r="D549" s="2"/>
      <c r="E549" s="3"/>
      <c r="F549" s="13"/>
    </row>
    <row r="550" spans="4:6">
      <c r="D550" s="2"/>
      <c r="E550" s="3"/>
      <c r="F550" s="13"/>
    </row>
    <row r="551" spans="4:6">
      <c r="D551" s="2"/>
      <c r="E551" s="3"/>
      <c r="F551" s="13"/>
    </row>
    <row r="552" spans="4:6">
      <c r="D552" s="2"/>
      <c r="E552" s="3"/>
      <c r="F552" s="13"/>
    </row>
    <row r="553" spans="4:6">
      <c r="D553" s="2"/>
      <c r="E553" s="3"/>
      <c r="F553" s="13"/>
    </row>
    <row r="554" spans="4:6">
      <c r="D554" s="2"/>
      <c r="E554" s="3"/>
      <c r="F554" s="13"/>
    </row>
    <row r="555" spans="4:6">
      <c r="D555" s="2"/>
      <c r="E555" s="3"/>
      <c r="F555" s="13"/>
    </row>
    <row r="556" spans="4:6">
      <c r="D556" s="2"/>
      <c r="E556" s="3"/>
      <c r="F556" s="13"/>
    </row>
    <row r="557" spans="4:6">
      <c r="D557" s="2"/>
      <c r="E557" s="3"/>
      <c r="F557" s="13"/>
    </row>
    <row r="558" spans="4:6">
      <c r="D558" s="2"/>
      <c r="E558" s="3"/>
      <c r="F558" s="13"/>
    </row>
    <row r="559" spans="4:6">
      <c r="D559" s="2"/>
      <c r="E559" s="3"/>
      <c r="F559" s="13"/>
    </row>
    <row r="560" spans="4:6">
      <c r="D560" s="2"/>
      <c r="E560" s="3"/>
      <c r="F560" s="13"/>
    </row>
    <row r="561" spans="4:6">
      <c r="D561" s="2"/>
      <c r="E561" s="3"/>
      <c r="F561" s="13"/>
    </row>
    <row r="562" spans="4:6">
      <c r="D562" s="2"/>
      <c r="E562" s="3"/>
      <c r="F562" s="13"/>
    </row>
    <row r="563" spans="4:6">
      <c r="D563" s="2"/>
      <c r="E563" s="3"/>
      <c r="F563" s="13"/>
    </row>
    <row r="564" spans="4:6">
      <c r="D564" s="2"/>
      <c r="E564" s="3"/>
      <c r="F564" s="13"/>
    </row>
    <row r="565" spans="4:6">
      <c r="D565" s="2"/>
      <c r="E565" s="3"/>
      <c r="F565" s="13"/>
    </row>
    <row r="566" spans="4:6">
      <c r="D566" s="2"/>
      <c r="E566" s="3"/>
      <c r="F566" s="13"/>
    </row>
    <row r="567" spans="4:6">
      <c r="D567" s="2"/>
      <c r="E567" s="3"/>
      <c r="F567" s="13"/>
    </row>
    <row r="568" spans="4:6">
      <c r="D568" s="2"/>
      <c r="E568" s="3"/>
      <c r="F568" s="13"/>
    </row>
    <row r="569" spans="4:6">
      <c r="D569" s="2"/>
      <c r="E569" s="3"/>
      <c r="F569" s="13"/>
    </row>
    <row r="570" spans="4:6">
      <c r="D570" s="2"/>
      <c r="E570" s="3"/>
      <c r="F570" s="13"/>
    </row>
    <row r="571" spans="4:6">
      <c r="D571" s="2"/>
      <c r="E571" s="3"/>
      <c r="F571" s="13"/>
    </row>
    <row r="572" spans="4:6">
      <c r="D572" s="2"/>
      <c r="E572" s="3"/>
      <c r="F572" s="13"/>
    </row>
    <row r="573" spans="4:6">
      <c r="D573" s="2"/>
      <c r="E573" s="3"/>
      <c r="F573" s="13"/>
    </row>
    <row r="574" spans="4:6">
      <c r="D574" s="2"/>
      <c r="E574" s="3"/>
      <c r="F574" s="13"/>
    </row>
    <row r="575" spans="4:6">
      <c r="D575" s="2"/>
      <c r="E575" s="3"/>
      <c r="F575" s="13"/>
    </row>
    <row r="576" spans="4:6">
      <c r="D576" s="2"/>
      <c r="E576" s="3"/>
      <c r="F576" s="13"/>
    </row>
    <row r="577" spans="4:6">
      <c r="D577" s="2"/>
      <c r="E577" s="3"/>
      <c r="F577" s="13"/>
    </row>
    <row r="578" spans="4:6">
      <c r="D578" s="2"/>
      <c r="E578" s="3"/>
      <c r="F578" s="13"/>
    </row>
  </sheetData>
  <sheetProtection algorithmName="SHA-512" hashValue="fudvM1mcyDx6z8X649CwbjuDHGDgUoVhNZofsnoKgUW6yuQsNDdtXuq+6crMA1aRdYB+O/2bq2+SBMxLyc2B+A==" saltValue="jcUhri98WhqQ/bwsIdLxgA==" spinCount="100000" sheet="1" objects="1" scenarios="1"/>
  <mergeCells count="28">
    <mergeCell ref="A347:C347"/>
    <mergeCell ref="C351:E351"/>
    <mergeCell ref="A335:C335"/>
    <mergeCell ref="A343:C343"/>
    <mergeCell ref="A339:C339"/>
    <mergeCell ref="A327:C327"/>
    <mergeCell ref="A331:C331"/>
    <mergeCell ref="A316:C316"/>
    <mergeCell ref="A320:C320"/>
    <mergeCell ref="A312:C312"/>
    <mergeCell ref="A324:C324"/>
    <mergeCell ref="A2:I2"/>
    <mergeCell ref="A3:I3"/>
    <mergeCell ref="A4:I4"/>
    <mergeCell ref="A5:I5"/>
    <mergeCell ref="L4:N4"/>
    <mergeCell ref="O35:P35"/>
    <mergeCell ref="A290:C290"/>
    <mergeCell ref="A294:C294"/>
    <mergeCell ref="A302:C302"/>
    <mergeCell ref="A306:C306"/>
    <mergeCell ref="A298:C298"/>
    <mergeCell ref="A156:C156"/>
    <mergeCell ref="A157:C157"/>
    <mergeCell ref="B159:C159"/>
    <mergeCell ref="B170:E172"/>
    <mergeCell ref="A282:C282"/>
    <mergeCell ref="A286:C286"/>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5"/>
  <sheetViews>
    <sheetView topLeftCell="A104" workbookViewId="0">
      <selection activeCell="F120" sqref="F120"/>
    </sheetView>
  </sheetViews>
  <sheetFormatPr defaultColWidth="9.109375" defaultRowHeight="13.2"/>
  <cols>
    <col min="1" max="1" width="5.6640625" style="209" customWidth="1"/>
    <col min="2" max="2" width="64.44140625" style="209" customWidth="1"/>
    <col min="3" max="3" width="8.109375" style="209" customWidth="1"/>
    <col min="4" max="6" width="9.109375" style="209"/>
    <col min="7" max="7" width="11.5546875" style="209" customWidth="1"/>
    <col min="8" max="8" width="13.6640625" style="209" customWidth="1"/>
    <col min="9" max="16384" width="9.109375" style="209"/>
  </cols>
  <sheetData>
    <row r="1" spans="1:8" ht="15.6">
      <c r="A1" s="283" t="s">
        <v>587</v>
      </c>
      <c r="B1" s="284"/>
      <c r="C1" s="210"/>
    </row>
    <row r="2" spans="1:8" ht="17.399999999999999">
      <c r="A2" s="285"/>
      <c r="C2" s="210"/>
    </row>
    <row r="3" spans="1:8" ht="26.4">
      <c r="A3" s="285" t="s">
        <v>458</v>
      </c>
      <c r="C3" s="210"/>
      <c r="G3" s="234" t="s">
        <v>241</v>
      </c>
      <c r="H3" s="234" t="s">
        <v>242</v>
      </c>
    </row>
    <row r="4" spans="1:8">
      <c r="G4" s="286"/>
      <c r="H4" s="286"/>
    </row>
    <row r="5" spans="1:8" ht="13.8">
      <c r="A5" s="287" t="s">
        <v>459</v>
      </c>
      <c r="B5" s="287" t="s">
        <v>460</v>
      </c>
      <c r="C5" s="451">
        <f>F53</f>
        <v>0</v>
      </c>
      <c r="D5" s="452"/>
      <c r="G5" s="288">
        <f>C5</f>
        <v>0</v>
      </c>
      <c r="H5" s="288">
        <f>H93</f>
        <v>0</v>
      </c>
    </row>
    <row r="6" spans="1:8" ht="13.8">
      <c r="A6" s="287"/>
      <c r="B6" s="287"/>
      <c r="C6" s="289"/>
      <c r="D6" s="290"/>
      <c r="G6" s="288"/>
      <c r="H6" s="288"/>
    </row>
    <row r="7" spans="1:8" ht="13.8">
      <c r="A7" s="287" t="s">
        <v>461</v>
      </c>
      <c r="B7" s="287" t="s">
        <v>462</v>
      </c>
      <c r="C7" s="451">
        <f>F97</f>
        <v>0</v>
      </c>
      <c r="D7" s="452"/>
      <c r="G7" s="288">
        <f t="shared" ref="G7:G18" si="0">C7</f>
        <v>0</v>
      </c>
      <c r="H7" s="288">
        <f t="shared" ref="H7" si="1">H95</f>
        <v>0</v>
      </c>
    </row>
    <row r="8" spans="1:8" ht="13.8">
      <c r="A8" s="287"/>
      <c r="B8" s="287"/>
      <c r="C8" s="289"/>
      <c r="D8" s="290"/>
      <c r="G8" s="288"/>
      <c r="H8" s="288"/>
    </row>
    <row r="9" spans="1:8" ht="13.8">
      <c r="A9" s="287" t="s">
        <v>463</v>
      </c>
      <c r="B9" s="287" t="s">
        <v>464</v>
      </c>
      <c r="C9" s="451">
        <f>F109</f>
        <v>0</v>
      </c>
      <c r="D9" s="452"/>
      <c r="E9" s="291"/>
      <c r="G9" s="288">
        <f t="shared" si="0"/>
        <v>0</v>
      </c>
      <c r="H9" s="288">
        <f>H109</f>
        <v>0</v>
      </c>
    </row>
    <row r="10" spans="1:8" ht="13.8">
      <c r="A10" s="287"/>
      <c r="B10" s="287"/>
      <c r="C10" s="289"/>
      <c r="D10" s="292"/>
      <c r="E10" s="291"/>
      <c r="G10" s="288"/>
      <c r="H10" s="288"/>
    </row>
    <row r="11" spans="1:8" ht="13.8">
      <c r="A11" s="293" t="s">
        <v>465</v>
      </c>
      <c r="B11" s="287" t="s">
        <v>466</v>
      </c>
      <c r="C11" s="451">
        <f>F120</f>
        <v>0</v>
      </c>
      <c r="D11" s="452"/>
      <c r="E11" s="291"/>
      <c r="G11" s="288">
        <f t="shared" si="0"/>
        <v>0</v>
      </c>
      <c r="H11" s="288">
        <f>H120</f>
        <v>0</v>
      </c>
    </row>
    <row r="12" spans="1:8" ht="13.8">
      <c r="A12" s="294"/>
      <c r="B12" s="294"/>
      <c r="C12" s="295"/>
      <c r="D12" s="292"/>
      <c r="E12" s="291"/>
      <c r="G12" s="288"/>
      <c r="H12" s="288"/>
    </row>
    <row r="13" spans="1:8" ht="13.8">
      <c r="A13" s="294"/>
      <c r="B13" s="294" t="s">
        <v>467</v>
      </c>
      <c r="C13" s="453">
        <f>C11+C9+C7+C5</f>
        <v>0</v>
      </c>
      <c r="D13" s="454"/>
      <c r="E13" s="291"/>
      <c r="G13" s="288">
        <f t="shared" si="0"/>
        <v>0</v>
      </c>
      <c r="H13" s="288">
        <f>H97</f>
        <v>0</v>
      </c>
    </row>
    <row r="14" spans="1:8" ht="13.8">
      <c r="A14" s="294"/>
      <c r="B14" s="296"/>
      <c r="C14" s="104"/>
      <c r="D14" s="292"/>
      <c r="E14" s="291"/>
      <c r="G14" s="288"/>
      <c r="H14" s="288"/>
    </row>
    <row r="15" spans="1:8" ht="13.8">
      <c r="A15" s="297"/>
      <c r="B15" s="298" t="s">
        <v>468</v>
      </c>
      <c r="C15" s="447">
        <f>C13</f>
        <v>0</v>
      </c>
      <c r="D15" s="448"/>
      <c r="E15" s="291"/>
      <c r="F15" s="291"/>
      <c r="G15" s="288">
        <f t="shared" si="0"/>
        <v>0</v>
      </c>
      <c r="H15" s="288">
        <f>H99</f>
        <v>0</v>
      </c>
    </row>
    <row r="16" spans="1:8" ht="13.8">
      <c r="A16" s="297"/>
      <c r="B16" s="298" t="s">
        <v>469</v>
      </c>
      <c r="C16" s="447">
        <f>C15*0.22</f>
        <v>0</v>
      </c>
      <c r="D16" s="448"/>
      <c r="E16" s="291"/>
      <c r="F16" s="291"/>
      <c r="G16" s="288">
        <f t="shared" si="0"/>
        <v>0</v>
      </c>
      <c r="H16" s="288">
        <f>H100</f>
        <v>0</v>
      </c>
    </row>
    <row r="17" spans="1:8" ht="14.4" thickBot="1">
      <c r="A17" s="299"/>
      <c r="B17" s="300"/>
      <c r="C17" s="105"/>
      <c r="D17" s="301"/>
      <c r="E17" s="291"/>
      <c r="F17" s="291"/>
      <c r="G17" s="288"/>
      <c r="H17" s="288"/>
    </row>
    <row r="18" spans="1:8" ht="18" thickBot="1">
      <c r="A18" s="302"/>
      <c r="B18" s="303" t="s">
        <v>470</v>
      </c>
      <c r="C18" s="449">
        <f>C15*1.22</f>
        <v>0</v>
      </c>
      <c r="D18" s="450"/>
      <c r="E18" s="291"/>
      <c r="F18" s="291"/>
      <c r="G18" s="288">
        <f t="shared" si="0"/>
        <v>0</v>
      </c>
      <c r="H18" s="288">
        <v>0</v>
      </c>
    </row>
    <row r="35" spans="1:8">
      <c r="B35" s="215"/>
    </row>
    <row r="36" spans="1:8">
      <c r="A36" s="304" t="s">
        <v>459</v>
      </c>
      <c r="B36" s="305" t="s">
        <v>471</v>
      </c>
      <c r="D36" s="306"/>
      <c r="E36" s="306"/>
      <c r="F36" s="307"/>
    </row>
    <row r="37" spans="1:8">
      <c r="A37" s="308"/>
      <c r="B37" s="309"/>
      <c r="D37" s="306"/>
      <c r="E37" s="306"/>
      <c r="F37" s="307"/>
    </row>
    <row r="38" spans="1:8" ht="26.4">
      <c r="A38" s="310"/>
      <c r="B38" s="311"/>
      <c r="C38" s="312" t="s">
        <v>472</v>
      </c>
      <c r="D38" s="313" t="s">
        <v>1</v>
      </c>
      <c r="E38" s="313" t="s">
        <v>473</v>
      </c>
      <c r="F38" s="313" t="s">
        <v>474</v>
      </c>
      <c r="G38" s="234" t="s">
        <v>241</v>
      </c>
      <c r="H38" s="234" t="s">
        <v>242</v>
      </c>
    </row>
    <row r="39" spans="1:8">
      <c r="A39" s="308"/>
      <c r="B39" s="309"/>
      <c r="D39" s="306"/>
      <c r="E39" s="306"/>
      <c r="F39" s="307"/>
      <c r="G39" s="286"/>
      <c r="H39" s="286"/>
    </row>
    <row r="40" spans="1:8">
      <c r="A40" s="308">
        <v>1</v>
      </c>
      <c r="B40" s="309" t="s">
        <v>475</v>
      </c>
      <c r="C40" s="209" t="s">
        <v>476</v>
      </c>
      <c r="D40" s="306">
        <v>2</v>
      </c>
      <c r="E40" s="107">
        <v>0</v>
      </c>
      <c r="F40" s="307">
        <f t="shared" ref="F40:F46" si="2">ROUND(D40*E40,2)</f>
        <v>0</v>
      </c>
      <c r="G40" s="314">
        <f>F40</f>
        <v>0</v>
      </c>
      <c r="H40" s="288">
        <f>H104</f>
        <v>0</v>
      </c>
    </row>
    <row r="41" spans="1:8">
      <c r="A41" s="308"/>
      <c r="B41" s="309"/>
      <c r="D41" s="306"/>
      <c r="E41" s="107"/>
      <c r="F41" s="307">
        <f t="shared" si="2"/>
        <v>0</v>
      </c>
      <c r="G41" s="286"/>
      <c r="H41" s="286"/>
    </row>
    <row r="42" spans="1:8">
      <c r="A42" s="308">
        <v>2</v>
      </c>
      <c r="B42" s="309" t="s">
        <v>477</v>
      </c>
      <c r="C42" s="209" t="s">
        <v>478</v>
      </c>
      <c r="D42" s="306">
        <v>2</v>
      </c>
      <c r="E42" s="107">
        <v>0</v>
      </c>
      <c r="F42" s="307">
        <f t="shared" si="2"/>
        <v>0</v>
      </c>
      <c r="G42" s="288">
        <f>F42</f>
        <v>0</v>
      </c>
      <c r="H42" s="288">
        <f>H124</f>
        <v>0</v>
      </c>
    </row>
    <row r="43" spans="1:8">
      <c r="A43" s="308"/>
      <c r="B43" s="309"/>
      <c r="D43" s="306"/>
      <c r="E43" s="107"/>
      <c r="F43" s="307">
        <f t="shared" si="2"/>
        <v>0</v>
      </c>
      <c r="G43" s="288"/>
      <c r="H43" s="288"/>
    </row>
    <row r="44" spans="1:8" ht="26.4">
      <c r="A44" s="308">
        <v>3</v>
      </c>
      <c r="B44" s="309" t="s">
        <v>479</v>
      </c>
      <c r="C44" s="209" t="s">
        <v>478</v>
      </c>
      <c r="D44" s="306">
        <v>2</v>
      </c>
      <c r="E44" s="107">
        <v>0</v>
      </c>
      <c r="F44" s="307">
        <f t="shared" si="2"/>
        <v>0</v>
      </c>
      <c r="G44" s="288">
        <f t="shared" ref="G44:G53" si="3">F44</f>
        <v>0</v>
      </c>
      <c r="H44" s="288">
        <f>H126</f>
        <v>0</v>
      </c>
    </row>
    <row r="45" spans="1:8">
      <c r="A45" s="308"/>
      <c r="B45" s="309"/>
      <c r="D45" s="306"/>
      <c r="E45" s="107"/>
      <c r="F45" s="307">
        <f t="shared" si="2"/>
        <v>0</v>
      </c>
      <c r="G45" s="288"/>
      <c r="H45" s="288"/>
    </row>
    <row r="46" spans="1:8">
      <c r="A46" s="308">
        <v>4</v>
      </c>
      <c r="B46" s="309" t="s">
        <v>480</v>
      </c>
      <c r="C46" s="209" t="s">
        <v>478</v>
      </c>
      <c r="D46" s="306">
        <v>8</v>
      </c>
      <c r="E46" s="107">
        <v>0</v>
      </c>
      <c r="F46" s="307">
        <f t="shared" si="2"/>
        <v>0</v>
      </c>
      <c r="G46" s="288">
        <f t="shared" si="3"/>
        <v>0</v>
      </c>
      <c r="H46" s="288">
        <f>H128</f>
        <v>0</v>
      </c>
    </row>
    <row r="47" spans="1:8">
      <c r="A47" s="308"/>
      <c r="B47" s="309"/>
      <c r="D47" s="306"/>
      <c r="E47" s="107"/>
      <c r="F47" s="307"/>
      <c r="G47" s="288"/>
      <c r="H47" s="288"/>
    </row>
    <row r="48" spans="1:8" ht="39.6">
      <c r="A48" s="308">
        <v>5</v>
      </c>
      <c r="B48" s="308" t="s">
        <v>585</v>
      </c>
      <c r="C48" s="209" t="s">
        <v>478</v>
      </c>
      <c r="D48" s="306">
        <v>1</v>
      </c>
      <c r="E48" s="107">
        <v>0</v>
      </c>
      <c r="F48" s="307">
        <f>ROUND(D48*E48,2)</f>
        <v>0</v>
      </c>
      <c r="G48" s="288">
        <f t="shared" si="3"/>
        <v>0</v>
      </c>
      <c r="H48" s="288">
        <f>H130</f>
        <v>0</v>
      </c>
    </row>
    <row r="49" spans="1:8">
      <c r="A49" s="153"/>
      <c r="B49" s="111"/>
      <c r="C49" s="291"/>
      <c r="D49" s="306"/>
      <c r="E49" s="107"/>
      <c r="F49" s="307"/>
      <c r="G49" s="288"/>
      <c r="H49" s="288"/>
    </row>
    <row r="50" spans="1:8" ht="26.4">
      <c r="A50" s="309">
        <v>6</v>
      </c>
      <c r="B50" s="309" t="s">
        <v>482</v>
      </c>
      <c r="C50" s="215" t="s">
        <v>3</v>
      </c>
      <c r="D50" s="315">
        <v>2</v>
      </c>
      <c r="E50" s="108">
        <v>0</v>
      </c>
      <c r="F50" s="307">
        <f>ROUND(D50*E50,2)</f>
        <v>0</v>
      </c>
      <c r="G50" s="288">
        <f t="shared" si="3"/>
        <v>0</v>
      </c>
      <c r="H50" s="288">
        <f>H132</f>
        <v>0</v>
      </c>
    </row>
    <row r="51" spans="1:8">
      <c r="A51" s="153"/>
      <c r="B51" s="111"/>
      <c r="C51" s="291"/>
      <c r="D51" s="306"/>
      <c r="E51" s="306"/>
      <c r="F51" s="307"/>
      <c r="G51" s="288"/>
      <c r="H51" s="288"/>
    </row>
    <row r="52" spans="1:8" ht="13.8" thickBot="1">
      <c r="A52" s="153"/>
      <c r="B52" s="111"/>
      <c r="C52" s="291"/>
      <c r="D52" s="306"/>
      <c r="E52" s="306"/>
      <c r="F52" s="307"/>
      <c r="G52" s="288"/>
      <c r="H52" s="288"/>
    </row>
    <row r="53" spans="1:8" ht="13.8" thickBot="1">
      <c r="A53" s="316"/>
      <c r="B53" s="317" t="s">
        <v>483</v>
      </c>
      <c r="C53" s="318"/>
      <c r="D53" s="319"/>
      <c r="E53" s="319"/>
      <c r="F53" s="320">
        <f>SUM(F40:F52)</f>
        <v>0</v>
      </c>
      <c r="G53" s="288">
        <f t="shared" si="3"/>
        <v>0</v>
      </c>
      <c r="H53" s="288">
        <f>H135</f>
        <v>0</v>
      </c>
    </row>
    <row r="54" spans="1:8">
      <c r="B54" s="215"/>
    </row>
    <row r="55" spans="1:8">
      <c r="B55" s="215"/>
    </row>
    <row r="56" spans="1:8">
      <c r="A56" s="304" t="s">
        <v>461</v>
      </c>
      <c r="B56" s="305" t="s">
        <v>462</v>
      </c>
      <c r="D56" s="306"/>
      <c r="E56" s="321"/>
      <c r="F56" s="307"/>
    </row>
    <row r="57" spans="1:8">
      <c r="A57" s="308"/>
      <c r="B57" s="309"/>
      <c r="D57" s="306"/>
      <c r="E57" s="321"/>
      <c r="F57" s="307"/>
    </row>
    <row r="58" spans="1:8" ht="26.4">
      <c r="A58" s="308"/>
      <c r="B58" s="309"/>
      <c r="C58" s="322" t="s">
        <v>472</v>
      </c>
      <c r="D58" s="313" t="s">
        <v>1</v>
      </c>
      <c r="E58" s="323" t="s">
        <v>473</v>
      </c>
      <c r="F58" s="216" t="s">
        <v>474</v>
      </c>
    </row>
    <row r="59" spans="1:8">
      <c r="A59" s="308"/>
      <c r="B59" s="309"/>
      <c r="C59" s="324"/>
      <c r="D59" s="306"/>
      <c r="E59" s="321"/>
      <c r="F59" s="307"/>
    </row>
    <row r="60" spans="1:8">
      <c r="A60" s="308" t="s">
        <v>459</v>
      </c>
      <c r="B60" s="325" t="s">
        <v>586</v>
      </c>
      <c r="C60" s="324" t="s">
        <v>485</v>
      </c>
      <c r="D60" s="306">
        <v>74</v>
      </c>
      <c r="E60" s="109">
        <v>0</v>
      </c>
      <c r="F60" s="307">
        <f>ROUND(D60*E60,2)</f>
        <v>0</v>
      </c>
      <c r="G60" s="288">
        <f t="shared" ref="G60:G97" si="4">F60</f>
        <v>0</v>
      </c>
      <c r="H60" s="288">
        <f>H142</f>
        <v>0</v>
      </c>
    </row>
    <row r="61" spans="1:8">
      <c r="A61" s="308"/>
      <c r="B61" s="326"/>
      <c r="C61" s="324"/>
      <c r="D61" s="306"/>
      <c r="E61" s="109"/>
      <c r="F61" s="307">
        <f>ROUND(D61*E61,2)</f>
        <v>0</v>
      </c>
      <c r="G61" s="288"/>
      <c r="H61" s="288"/>
    </row>
    <row r="62" spans="1:8">
      <c r="A62" s="308" t="s">
        <v>461</v>
      </c>
      <c r="B62" s="326" t="s">
        <v>486</v>
      </c>
      <c r="C62" s="324" t="s">
        <v>478</v>
      </c>
      <c r="D62" s="306">
        <v>4</v>
      </c>
      <c r="E62" s="109">
        <v>0</v>
      </c>
      <c r="F62" s="307">
        <f>ROUND(D62*E62,2)</f>
        <v>0</v>
      </c>
      <c r="G62" s="288">
        <f t="shared" si="4"/>
        <v>0</v>
      </c>
      <c r="H62" s="288">
        <f>H144</f>
        <v>0</v>
      </c>
    </row>
    <row r="63" spans="1:8">
      <c r="A63" s="308"/>
      <c r="B63" s="326"/>
      <c r="C63" s="324"/>
      <c r="D63" s="306"/>
      <c r="E63" s="109"/>
      <c r="F63" s="307"/>
      <c r="G63" s="288"/>
      <c r="H63" s="288"/>
    </row>
    <row r="64" spans="1:8" ht="26.4">
      <c r="A64" s="308" t="s">
        <v>463</v>
      </c>
      <c r="B64" s="325" t="s">
        <v>603</v>
      </c>
      <c r="C64" s="324" t="s">
        <v>9</v>
      </c>
      <c r="D64" s="306">
        <v>38</v>
      </c>
      <c r="E64" s="109">
        <v>0</v>
      </c>
      <c r="F64" s="307">
        <f>ROUND(D64*E64,2)</f>
        <v>0</v>
      </c>
      <c r="G64" s="288">
        <f t="shared" si="4"/>
        <v>0</v>
      </c>
      <c r="H64" s="288">
        <f>H146</f>
        <v>0</v>
      </c>
    </row>
    <row r="65" spans="1:8">
      <c r="A65" s="308"/>
      <c r="B65" s="326"/>
      <c r="C65" s="324"/>
      <c r="D65" s="306"/>
      <c r="E65" s="109"/>
      <c r="F65" s="307"/>
      <c r="G65" s="288"/>
      <c r="H65" s="288"/>
    </row>
    <row r="66" spans="1:8">
      <c r="A66" s="308" t="s">
        <v>465</v>
      </c>
      <c r="B66" s="326" t="s">
        <v>487</v>
      </c>
      <c r="C66" s="324" t="s">
        <v>9</v>
      </c>
      <c r="D66" s="306">
        <v>1.6</v>
      </c>
      <c r="E66" s="109">
        <v>0</v>
      </c>
      <c r="F66" s="307">
        <f>ROUND(D66*E66,2)</f>
        <v>0</v>
      </c>
      <c r="G66" s="288">
        <f t="shared" si="4"/>
        <v>0</v>
      </c>
      <c r="H66" s="288">
        <f>H148</f>
        <v>0</v>
      </c>
    </row>
    <row r="67" spans="1:8">
      <c r="A67" s="308"/>
      <c r="B67" s="326"/>
      <c r="C67" s="324"/>
      <c r="D67" s="306"/>
      <c r="E67" s="109"/>
      <c r="F67" s="307"/>
      <c r="G67" s="288"/>
      <c r="H67" s="288"/>
    </row>
    <row r="68" spans="1:8">
      <c r="A68" s="309" t="s">
        <v>488</v>
      </c>
      <c r="B68" s="326" t="s">
        <v>489</v>
      </c>
      <c r="C68" s="324" t="s">
        <v>9</v>
      </c>
      <c r="D68" s="306">
        <v>100</v>
      </c>
      <c r="E68" s="109">
        <v>0</v>
      </c>
      <c r="F68" s="307">
        <f>ROUND(D68*E68,2)</f>
        <v>0</v>
      </c>
      <c r="G68" s="288">
        <f t="shared" si="4"/>
        <v>0</v>
      </c>
      <c r="H68" s="288">
        <f>H150</f>
        <v>0</v>
      </c>
    </row>
    <row r="69" spans="1:8">
      <c r="A69" s="309"/>
      <c r="B69" s="326"/>
      <c r="C69" s="324"/>
      <c r="D69" s="306"/>
      <c r="E69" s="109"/>
      <c r="F69" s="307"/>
      <c r="G69" s="288"/>
      <c r="H69" s="288"/>
    </row>
    <row r="70" spans="1:8" ht="26.4">
      <c r="A70" s="309" t="s">
        <v>490</v>
      </c>
      <c r="B70" s="326" t="s">
        <v>491</v>
      </c>
      <c r="C70" s="324" t="s">
        <v>9</v>
      </c>
      <c r="D70" s="306">
        <v>50</v>
      </c>
      <c r="E70" s="109">
        <v>0</v>
      </c>
      <c r="F70" s="307">
        <f>ROUND(D70*E70,2)</f>
        <v>0</v>
      </c>
      <c r="G70" s="288">
        <f t="shared" si="4"/>
        <v>0</v>
      </c>
      <c r="H70" s="288">
        <f>H152</f>
        <v>0</v>
      </c>
    </row>
    <row r="71" spans="1:8">
      <c r="A71" s="309"/>
      <c r="B71" s="326"/>
      <c r="C71" s="324"/>
      <c r="D71" s="306"/>
      <c r="E71" s="109"/>
      <c r="F71" s="307">
        <f>ROUND(D71*E71,2)</f>
        <v>0</v>
      </c>
      <c r="G71" s="288"/>
      <c r="H71" s="288"/>
    </row>
    <row r="72" spans="1:8">
      <c r="A72" s="309" t="s">
        <v>492</v>
      </c>
      <c r="B72" s="326" t="s">
        <v>493</v>
      </c>
      <c r="C72" s="324" t="s">
        <v>6</v>
      </c>
      <c r="D72" s="306">
        <v>130</v>
      </c>
      <c r="E72" s="109">
        <v>0</v>
      </c>
      <c r="F72" s="307">
        <f>ROUND(D72*E72,2)</f>
        <v>0</v>
      </c>
      <c r="G72" s="288">
        <f t="shared" si="4"/>
        <v>0</v>
      </c>
      <c r="H72" s="288">
        <f>H154</f>
        <v>0</v>
      </c>
    </row>
    <row r="73" spans="1:8">
      <c r="A73" s="309"/>
      <c r="B73" s="326"/>
      <c r="C73" s="324"/>
      <c r="D73" s="306"/>
      <c r="E73" s="109"/>
      <c r="F73" s="307"/>
      <c r="G73" s="288"/>
      <c r="H73" s="288"/>
    </row>
    <row r="74" spans="1:8" ht="52.8">
      <c r="A74" s="309" t="s">
        <v>494</v>
      </c>
      <c r="B74" s="327" t="s">
        <v>495</v>
      </c>
      <c r="C74" s="324" t="s">
        <v>6</v>
      </c>
      <c r="D74" s="306">
        <v>90</v>
      </c>
      <c r="E74" s="109">
        <v>0</v>
      </c>
      <c r="F74" s="307">
        <f t="shared" ref="F74:F80" si="5">ROUND(D74*E74,2)</f>
        <v>0</v>
      </c>
      <c r="G74" s="288">
        <f t="shared" si="4"/>
        <v>0</v>
      </c>
      <c r="H74" s="288">
        <f>H156</f>
        <v>0</v>
      </c>
    </row>
    <row r="75" spans="1:8">
      <c r="A75" s="309"/>
      <c r="B75" s="326"/>
      <c r="C75" s="324"/>
      <c r="D75" s="306"/>
      <c r="E75" s="109"/>
      <c r="F75" s="307">
        <f t="shared" si="5"/>
        <v>0</v>
      </c>
      <c r="G75" s="288"/>
      <c r="H75" s="288"/>
    </row>
    <row r="76" spans="1:8" ht="30" customHeight="1">
      <c r="A76" s="309" t="s">
        <v>496</v>
      </c>
      <c r="B76" s="328" t="s">
        <v>497</v>
      </c>
      <c r="C76" s="324" t="s">
        <v>9</v>
      </c>
      <c r="D76" s="306">
        <v>54</v>
      </c>
      <c r="E76" s="109">
        <v>0</v>
      </c>
      <c r="F76" s="307">
        <f t="shared" si="5"/>
        <v>0</v>
      </c>
      <c r="G76" s="288">
        <f t="shared" si="4"/>
        <v>0</v>
      </c>
      <c r="H76" s="288">
        <f>H158</f>
        <v>0</v>
      </c>
    </row>
    <row r="77" spans="1:8">
      <c r="A77" s="309"/>
      <c r="B77" s="326"/>
      <c r="C77" s="324"/>
      <c r="D77" s="306"/>
      <c r="E77" s="109"/>
      <c r="F77" s="307">
        <f t="shared" si="5"/>
        <v>0</v>
      </c>
      <c r="G77" s="288"/>
      <c r="H77" s="288"/>
    </row>
    <row r="78" spans="1:8" ht="39.6">
      <c r="A78" s="309" t="s">
        <v>498</v>
      </c>
      <c r="B78" s="326" t="s">
        <v>499</v>
      </c>
      <c r="C78" s="324" t="s">
        <v>9</v>
      </c>
      <c r="D78" s="306">
        <v>65</v>
      </c>
      <c r="E78" s="109">
        <v>0</v>
      </c>
      <c r="F78" s="307">
        <f t="shared" si="5"/>
        <v>0</v>
      </c>
      <c r="G78" s="288">
        <f t="shared" si="4"/>
        <v>0</v>
      </c>
      <c r="H78" s="288">
        <f>H160</f>
        <v>0</v>
      </c>
    </row>
    <row r="79" spans="1:8">
      <c r="A79" s="309"/>
      <c r="B79" s="326"/>
      <c r="C79" s="324"/>
      <c r="D79" s="306"/>
      <c r="E79" s="109"/>
      <c r="F79" s="307">
        <f t="shared" si="5"/>
        <v>0</v>
      </c>
      <c r="G79" s="288"/>
      <c r="H79" s="288"/>
    </row>
    <row r="80" spans="1:8" ht="26.4">
      <c r="A80" s="309" t="s">
        <v>500</v>
      </c>
      <c r="B80" s="325" t="s">
        <v>588</v>
      </c>
      <c r="C80" s="324" t="s">
        <v>478</v>
      </c>
      <c r="D80" s="306">
        <v>1</v>
      </c>
      <c r="E80" s="109">
        <v>0</v>
      </c>
      <c r="F80" s="307">
        <f t="shared" si="5"/>
        <v>0</v>
      </c>
      <c r="G80" s="288">
        <f t="shared" si="4"/>
        <v>0</v>
      </c>
      <c r="H80" s="288">
        <f>H162</f>
        <v>0</v>
      </c>
    </row>
    <row r="81" spans="1:8">
      <c r="A81" s="329"/>
      <c r="B81" s="326"/>
      <c r="C81" s="324"/>
      <c r="D81" s="306"/>
      <c r="E81" s="109"/>
      <c r="F81" s="307"/>
      <c r="G81" s="288"/>
      <c r="H81" s="288"/>
    </row>
    <row r="82" spans="1:8" ht="26.4">
      <c r="A82" s="308" t="s">
        <v>502</v>
      </c>
      <c r="B82" s="153" t="s">
        <v>613</v>
      </c>
      <c r="C82" s="291" t="s">
        <v>6</v>
      </c>
      <c r="D82" s="315">
        <v>190</v>
      </c>
      <c r="E82" s="109">
        <v>0</v>
      </c>
      <c r="F82" s="307">
        <f>ROUND(D82*E82,2)</f>
        <v>0</v>
      </c>
      <c r="G82" s="288">
        <f t="shared" ref="G82:G94" si="6">F82</f>
        <v>0</v>
      </c>
      <c r="H82" s="288">
        <f>H154</f>
        <v>0</v>
      </c>
    </row>
    <row r="83" spans="1:8">
      <c r="A83" s="329"/>
      <c r="B83" s="326"/>
      <c r="C83" s="324"/>
      <c r="D83" s="306"/>
      <c r="E83" s="109"/>
      <c r="F83" s="307"/>
      <c r="G83" s="288"/>
      <c r="H83" s="288"/>
    </row>
    <row r="84" spans="1:8">
      <c r="A84" s="308" t="s">
        <v>503</v>
      </c>
      <c r="B84" s="153" t="s">
        <v>614</v>
      </c>
      <c r="C84" s="330" t="s">
        <v>9</v>
      </c>
      <c r="D84" s="315">
        <v>25</v>
      </c>
      <c r="E84" s="109">
        <v>0</v>
      </c>
      <c r="F84" s="307">
        <f>ROUND(D84*E84,2)</f>
        <v>0</v>
      </c>
      <c r="G84" s="288">
        <f t="shared" si="6"/>
        <v>0</v>
      </c>
      <c r="H84" s="288">
        <f>H156</f>
        <v>0</v>
      </c>
    </row>
    <row r="85" spans="1:8">
      <c r="A85" s="329"/>
      <c r="B85" s="326"/>
      <c r="C85" s="324"/>
      <c r="D85" s="306"/>
      <c r="E85" s="109"/>
      <c r="F85" s="307"/>
      <c r="G85" s="288"/>
      <c r="H85" s="288"/>
    </row>
    <row r="86" spans="1:8" ht="26.4">
      <c r="A86" s="308" t="s">
        <v>504</v>
      </c>
      <c r="B86" s="153" t="s">
        <v>615</v>
      </c>
      <c r="C86" s="330" t="s">
        <v>9</v>
      </c>
      <c r="D86" s="315">
        <v>43</v>
      </c>
      <c r="E86" s="109">
        <v>0</v>
      </c>
      <c r="F86" s="307">
        <f>ROUND(D86*E86,2)</f>
        <v>0</v>
      </c>
      <c r="G86" s="288">
        <f t="shared" si="6"/>
        <v>0</v>
      </c>
      <c r="H86" s="288">
        <f>H158</f>
        <v>0</v>
      </c>
    </row>
    <row r="87" spans="1:8">
      <c r="A87" s="329"/>
      <c r="B87" s="309"/>
      <c r="D87" s="306"/>
      <c r="E87" s="109"/>
      <c r="F87" s="307"/>
      <c r="G87" s="288"/>
      <c r="H87" s="288"/>
    </row>
    <row r="88" spans="1:8" ht="39.6">
      <c r="A88" s="111" t="s">
        <v>505</v>
      </c>
      <c r="B88" s="331" t="s">
        <v>616</v>
      </c>
      <c r="C88" s="332" t="s">
        <v>6</v>
      </c>
      <c r="D88" s="315">
        <v>67</v>
      </c>
      <c r="E88" s="109">
        <v>0</v>
      </c>
      <c r="F88" s="307">
        <f>ROUND(D88*E88,2)</f>
        <v>0</v>
      </c>
      <c r="G88" s="288">
        <f t="shared" si="6"/>
        <v>0</v>
      </c>
      <c r="H88" s="288">
        <f>H160</f>
        <v>0</v>
      </c>
    </row>
    <row r="89" spans="1:8">
      <c r="A89" s="329"/>
      <c r="B89" s="309"/>
      <c r="D89" s="306"/>
      <c r="E89" s="109"/>
      <c r="F89" s="307"/>
      <c r="G89" s="288"/>
      <c r="H89" s="288"/>
    </row>
    <row r="90" spans="1:8" ht="26.4">
      <c r="A90" s="308" t="s">
        <v>506</v>
      </c>
      <c r="B90" s="111" t="s">
        <v>508</v>
      </c>
      <c r="C90" s="291" t="s">
        <v>5</v>
      </c>
      <c r="D90" s="315">
        <v>42.48</v>
      </c>
      <c r="E90" s="107">
        <v>0</v>
      </c>
      <c r="F90" s="307">
        <f>ROUND(D90*E90,2)</f>
        <v>0</v>
      </c>
      <c r="G90" s="288">
        <f t="shared" si="6"/>
        <v>0</v>
      </c>
      <c r="H90" s="288">
        <f>H162</f>
        <v>0</v>
      </c>
    </row>
    <row r="91" spans="1:8">
      <c r="A91" s="329"/>
      <c r="B91" s="309"/>
      <c r="D91" s="306"/>
      <c r="E91" s="109"/>
      <c r="F91" s="307"/>
      <c r="G91" s="288"/>
      <c r="H91" s="288"/>
    </row>
    <row r="92" spans="1:8" ht="26.4">
      <c r="A92" s="308" t="s">
        <v>507</v>
      </c>
      <c r="B92" s="326" t="s">
        <v>509</v>
      </c>
      <c r="C92" s="209" t="s">
        <v>224</v>
      </c>
      <c r="D92" s="306">
        <v>8444.86</v>
      </c>
      <c r="E92" s="107">
        <v>0</v>
      </c>
      <c r="F92" s="307">
        <f>ROUND(D92*E92,2)</f>
        <v>0</v>
      </c>
      <c r="G92" s="288">
        <f t="shared" si="6"/>
        <v>0</v>
      </c>
      <c r="H92" s="288">
        <f>H164</f>
        <v>0</v>
      </c>
    </row>
    <row r="93" spans="1:8">
      <c r="A93" s="308"/>
      <c r="B93" s="326"/>
      <c r="D93" s="306"/>
      <c r="E93" s="109"/>
      <c r="F93" s="307">
        <f>ROUND(D93*E93,2)</f>
        <v>0</v>
      </c>
      <c r="G93" s="288"/>
      <c r="H93" s="288"/>
    </row>
    <row r="94" spans="1:8" ht="26.4">
      <c r="A94" s="309" t="s">
        <v>617</v>
      </c>
      <c r="B94" s="331" t="s">
        <v>618</v>
      </c>
      <c r="C94" s="332" t="s">
        <v>6</v>
      </c>
      <c r="D94" s="315">
        <v>77</v>
      </c>
      <c r="E94" s="109">
        <v>0</v>
      </c>
      <c r="F94" s="307">
        <f>ROUND(D94*E94,2)</f>
        <v>0</v>
      </c>
      <c r="G94" s="288">
        <f t="shared" si="6"/>
        <v>0</v>
      </c>
      <c r="H94" s="288">
        <f>H166</f>
        <v>0</v>
      </c>
    </row>
    <row r="95" spans="1:8">
      <c r="A95" s="329"/>
      <c r="B95" s="309"/>
      <c r="D95" s="306"/>
      <c r="E95" s="321"/>
      <c r="F95" s="307"/>
      <c r="G95" s="288"/>
      <c r="H95" s="288"/>
    </row>
    <row r="96" spans="1:8" ht="13.8" thickBot="1">
      <c r="A96" s="308"/>
      <c r="B96" s="333"/>
      <c r="C96" s="324"/>
      <c r="D96" s="306"/>
      <c r="E96" s="321"/>
      <c r="F96" s="307"/>
      <c r="G96" s="288"/>
      <c r="H96" s="288"/>
    </row>
    <row r="97" spans="1:8" ht="13.8" thickBot="1">
      <c r="A97" s="334"/>
      <c r="B97" s="335" t="s">
        <v>510</v>
      </c>
      <c r="C97" s="336"/>
      <c r="D97" s="319"/>
      <c r="E97" s="337"/>
      <c r="F97" s="320">
        <f>SUM(F60:F96)</f>
        <v>0</v>
      </c>
      <c r="G97" s="288">
        <f t="shared" si="4"/>
        <v>0</v>
      </c>
      <c r="H97" s="288">
        <f>H183</f>
        <v>0</v>
      </c>
    </row>
    <row r="98" spans="1:8">
      <c r="A98" s="338"/>
      <c r="B98" s="339"/>
      <c r="C98" s="340"/>
      <c r="D98" s="341"/>
      <c r="E98" s="342"/>
      <c r="F98" s="343"/>
    </row>
    <row r="99" spans="1:8">
      <c r="A99" s="338"/>
      <c r="B99" s="339"/>
      <c r="C99" s="340"/>
      <c r="D99" s="341"/>
      <c r="E99" s="342"/>
      <c r="F99" s="343"/>
    </row>
    <row r="100" spans="1:8">
      <c r="B100" s="215"/>
    </row>
    <row r="101" spans="1:8">
      <c r="A101" s="304" t="s">
        <v>463</v>
      </c>
      <c r="B101" s="305" t="s">
        <v>511</v>
      </c>
      <c r="D101" s="306"/>
      <c r="E101" s="306"/>
      <c r="F101" s="307"/>
    </row>
    <row r="102" spans="1:8">
      <c r="A102" s="308"/>
      <c r="B102" s="309"/>
      <c r="D102" s="306"/>
      <c r="E102" s="306"/>
      <c r="F102" s="307"/>
    </row>
    <row r="103" spans="1:8" ht="26.4">
      <c r="A103" s="310"/>
      <c r="B103" s="311"/>
      <c r="C103" s="312" t="s">
        <v>472</v>
      </c>
      <c r="D103" s="313" t="s">
        <v>1</v>
      </c>
      <c r="E103" s="313" t="s">
        <v>473</v>
      </c>
      <c r="F103" s="313" t="s">
        <v>474</v>
      </c>
    </row>
    <row r="104" spans="1:8">
      <c r="A104" s="308"/>
      <c r="B104" s="309"/>
      <c r="D104" s="306"/>
      <c r="E104" s="306"/>
      <c r="F104" s="307"/>
    </row>
    <row r="105" spans="1:8" ht="219.75" customHeight="1">
      <c r="A105" s="308">
        <v>1</v>
      </c>
      <c r="B105" s="153" t="s">
        <v>619</v>
      </c>
      <c r="D105" s="315"/>
      <c r="E105" s="306"/>
      <c r="F105" s="307">
        <f t="shared" ref="F105:F107" si="7">ROUND(D105*E105,2)</f>
        <v>0</v>
      </c>
    </row>
    <row r="106" spans="1:8">
      <c r="A106" s="308"/>
      <c r="B106" s="309"/>
      <c r="D106" s="315"/>
      <c r="E106" s="306"/>
      <c r="F106" s="307">
        <f t="shared" si="7"/>
        <v>0</v>
      </c>
    </row>
    <row r="107" spans="1:8">
      <c r="A107" s="308" t="s">
        <v>512</v>
      </c>
      <c r="B107" s="308" t="s">
        <v>620</v>
      </c>
      <c r="C107" s="209" t="s">
        <v>3</v>
      </c>
      <c r="D107" s="315">
        <v>8</v>
      </c>
      <c r="E107" s="108">
        <v>0</v>
      </c>
      <c r="F107" s="307">
        <f t="shared" si="7"/>
        <v>0</v>
      </c>
      <c r="G107" s="288">
        <f t="shared" ref="G107" si="8">F107</f>
        <v>0</v>
      </c>
      <c r="H107" s="288">
        <f>H196</f>
        <v>0</v>
      </c>
    </row>
    <row r="108" spans="1:8" ht="13.8" thickBot="1">
      <c r="A108" s="308"/>
      <c r="B108" s="309"/>
      <c r="D108" s="315"/>
      <c r="E108" s="344"/>
      <c r="F108" s="307">
        <f t="shared" ref="F108" si="9">ROUND(D108*E108,2)</f>
        <v>0</v>
      </c>
      <c r="G108" s="288"/>
      <c r="H108" s="288"/>
    </row>
    <row r="109" spans="1:8" ht="13.8" thickBot="1">
      <c r="A109" s="316"/>
      <c r="B109" s="317" t="s">
        <v>513</v>
      </c>
      <c r="C109" s="318"/>
      <c r="D109" s="319"/>
      <c r="E109" s="319"/>
      <c r="F109" s="320">
        <f>SUM(F105:F108)</f>
        <v>0</v>
      </c>
      <c r="G109" s="288">
        <f t="shared" ref="G109" si="10">F109</f>
        <v>0</v>
      </c>
      <c r="H109" s="288">
        <f>H209</f>
        <v>0</v>
      </c>
    </row>
    <row r="110" spans="1:8">
      <c r="B110" s="215"/>
    </row>
    <row r="111" spans="1:8">
      <c r="B111" s="215"/>
    </row>
    <row r="112" spans="1:8">
      <c r="A112" s="304" t="s">
        <v>465</v>
      </c>
      <c r="B112" s="305" t="s">
        <v>466</v>
      </c>
      <c r="D112" s="306"/>
      <c r="E112" s="321"/>
      <c r="F112" s="307"/>
    </row>
    <row r="113" spans="1:8">
      <c r="A113" s="308"/>
      <c r="B113" s="309"/>
      <c r="D113" s="306"/>
      <c r="E113" s="321"/>
      <c r="F113" s="307"/>
    </row>
    <row r="114" spans="1:8" ht="26.4">
      <c r="A114" s="308"/>
      <c r="B114" s="309"/>
      <c r="C114" s="322" t="s">
        <v>472</v>
      </c>
      <c r="D114" s="210" t="s">
        <v>1</v>
      </c>
      <c r="E114" s="216" t="s">
        <v>473</v>
      </c>
      <c r="F114" s="216" t="s">
        <v>474</v>
      </c>
    </row>
    <row r="115" spans="1:8">
      <c r="A115" s="153"/>
      <c r="B115" s="111"/>
      <c r="C115" s="330"/>
      <c r="D115" s="306"/>
      <c r="E115" s="321"/>
      <c r="F115" s="307"/>
    </row>
    <row r="116" spans="1:8">
      <c r="A116" s="153">
        <v>1</v>
      </c>
      <c r="B116" s="345" t="s">
        <v>514</v>
      </c>
      <c r="C116" s="330" t="s">
        <v>478</v>
      </c>
      <c r="D116" s="306">
        <v>1</v>
      </c>
      <c r="E116" s="109">
        <v>0</v>
      </c>
      <c r="F116" s="307">
        <f>ROUND(D116*E116,2)</f>
        <v>0</v>
      </c>
      <c r="G116" s="288">
        <f>F116</f>
        <v>0</v>
      </c>
      <c r="H116" s="288">
        <f>H220</f>
        <v>0</v>
      </c>
    </row>
    <row r="117" spans="1:8">
      <c r="A117" s="153"/>
      <c r="B117" s="345"/>
      <c r="C117" s="330"/>
      <c r="D117" s="306"/>
      <c r="E117" s="109"/>
      <c r="F117" s="307">
        <f>ROUND(D117*E117,2)</f>
        <v>0</v>
      </c>
      <c r="G117" s="288"/>
      <c r="H117" s="288"/>
    </row>
    <row r="118" spans="1:8">
      <c r="A118" s="153">
        <v>2</v>
      </c>
      <c r="B118" s="345" t="s">
        <v>515</v>
      </c>
      <c r="C118" s="330" t="s">
        <v>478</v>
      </c>
      <c r="D118" s="306">
        <v>1</v>
      </c>
      <c r="E118" s="109">
        <v>0</v>
      </c>
      <c r="F118" s="307">
        <f>ROUND(D118*E118,2)</f>
        <v>0</v>
      </c>
      <c r="G118" s="288">
        <f t="shared" ref="G118:G120" si="11">F118</f>
        <v>0</v>
      </c>
      <c r="H118" s="288">
        <f>H222</f>
        <v>0</v>
      </c>
    </row>
    <row r="119" spans="1:8" ht="13.8" thickBot="1">
      <c r="A119" s="153"/>
      <c r="B119" s="346"/>
      <c r="D119" s="306"/>
      <c r="E119" s="321"/>
      <c r="F119" s="307">
        <f>ROUND(D119*E119,2)</f>
        <v>0</v>
      </c>
      <c r="G119" s="288"/>
      <c r="H119" s="288"/>
    </row>
    <row r="120" spans="1:8" ht="13.8" thickBot="1">
      <c r="A120" s="316"/>
      <c r="B120" s="347" t="s">
        <v>516</v>
      </c>
      <c r="C120" s="348"/>
      <c r="D120" s="319"/>
      <c r="E120" s="337"/>
      <c r="F120" s="320">
        <f>SUM(F116:F119)</f>
        <v>0</v>
      </c>
      <c r="G120" s="288">
        <f t="shared" si="11"/>
        <v>0</v>
      </c>
      <c r="H120" s="288">
        <f>H227</f>
        <v>0</v>
      </c>
    </row>
    <row r="121" spans="1:8">
      <c r="B121" s="349"/>
    </row>
    <row r="122" spans="1:8">
      <c r="B122" s="349"/>
    </row>
    <row r="123" spans="1:8">
      <c r="B123" s="349"/>
    </row>
    <row r="124" spans="1:8">
      <c r="B124" s="349"/>
    </row>
    <row r="125" spans="1:8">
      <c r="B125" s="349"/>
    </row>
  </sheetData>
  <sheetProtection algorithmName="SHA-512" hashValue="rgL1h62dR9SEYvAhnHEOgHzEFW/YMB3CjFKKneNHGd5t9/xxUv62qmnuEfQLOwWIRr90ed/M3o+e89gEtpCz3A==" saltValue="n+lsB7U0S2q2AIlARXmxRw==" spinCount="100000" sheet="1" objects="1" scenarios="1"/>
  <mergeCells count="8">
    <mergeCell ref="C16:D16"/>
    <mergeCell ref="C18:D18"/>
    <mergeCell ref="C5:D5"/>
    <mergeCell ref="C7:D7"/>
    <mergeCell ref="C9:D9"/>
    <mergeCell ref="C11:D11"/>
    <mergeCell ref="C13:D13"/>
    <mergeCell ref="C15:D15"/>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2"/>
  <sheetViews>
    <sheetView topLeftCell="A83" workbookViewId="0">
      <selection activeCell="F108" sqref="F108"/>
    </sheetView>
  </sheetViews>
  <sheetFormatPr defaultColWidth="9.109375" defaultRowHeight="13.2"/>
  <cols>
    <col min="1" max="1" width="6.88671875" style="191" customWidth="1"/>
    <col min="2" max="2" width="49.109375" style="191" customWidth="1"/>
    <col min="3" max="3" width="13.33203125" style="191" customWidth="1"/>
    <col min="4" max="7" width="9.109375" style="191"/>
    <col min="8" max="8" width="12.5546875" style="191" customWidth="1"/>
    <col min="9" max="9" width="12.6640625" style="191" customWidth="1"/>
    <col min="10" max="16384" width="9.109375" style="191"/>
  </cols>
  <sheetData>
    <row r="1" spans="1:9" ht="12.75" customHeight="1">
      <c r="A1" s="468" t="s">
        <v>612</v>
      </c>
      <c r="B1" s="465"/>
      <c r="C1" s="465"/>
      <c r="D1" s="465"/>
      <c r="E1" s="465"/>
      <c r="F1" s="465"/>
      <c r="G1" s="465"/>
    </row>
    <row r="2" spans="1:9" ht="13.8" thickBot="1">
      <c r="D2" s="193"/>
      <c r="E2" s="193"/>
      <c r="F2" s="194"/>
      <c r="G2" s="154"/>
    </row>
    <row r="3" spans="1:9" ht="40.200000000000003" thickBot="1">
      <c r="A3" s="112" t="s">
        <v>517</v>
      </c>
      <c r="B3" s="469" t="s">
        <v>518</v>
      </c>
      <c r="C3" s="470"/>
      <c r="D3" s="113" t="s">
        <v>519</v>
      </c>
      <c r="E3" s="114" t="s">
        <v>520</v>
      </c>
      <c r="F3" s="115" t="s">
        <v>521</v>
      </c>
      <c r="G3" s="116" t="s">
        <v>522</v>
      </c>
      <c r="H3" s="62" t="s">
        <v>241</v>
      </c>
      <c r="I3" s="62" t="s">
        <v>242</v>
      </c>
    </row>
    <row r="4" spans="1:9">
      <c r="D4" s="193"/>
      <c r="E4" s="193"/>
      <c r="F4" s="194"/>
      <c r="G4" s="154"/>
      <c r="H4" s="64"/>
      <c r="I4" s="64"/>
    </row>
    <row r="5" spans="1:9">
      <c r="A5" s="117" t="s">
        <v>460</v>
      </c>
      <c r="D5" s="193"/>
      <c r="E5" s="193"/>
      <c r="F5" s="194"/>
      <c r="G5" s="154"/>
      <c r="H5" s="25"/>
      <c r="I5" s="25"/>
    </row>
    <row r="6" spans="1:9">
      <c r="D6" s="193"/>
      <c r="E6" s="193"/>
      <c r="F6" s="194"/>
      <c r="G6" s="154"/>
      <c r="H6" s="25"/>
      <c r="I6" s="25"/>
    </row>
    <row r="7" spans="1:9">
      <c r="A7" s="118" t="s">
        <v>523</v>
      </c>
      <c r="B7" s="191" t="s">
        <v>524</v>
      </c>
      <c r="D7" s="193" t="s">
        <v>478</v>
      </c>
      <c r="E7" s="110">
        <v>1</v>
      </c>
      <c r="F7" s="350">
        <v>0</v>
      </c>
      <c r="G7" s="166">
        <f>ROUND(E7*F7,2)</f>
        <v>0</v>
      </c>
      <c r="H7" s="25">
        <f>G7</f>
        <v>0</v>
      </c>
      <c r="I7" s="25">
        <v>0</v>
      </c>
    </row>
    <row r="8" spans="1:9">
      <c r="A8" s="118"/>
      <c r="D8" s="193"/>
      <c r="E8" s="146"/>
      <c r="F8" s="350"/>
      <c r="G8" s="166">
        <f>ROUND(E8*F8,2)</f>
        <v>0</v>
      </c>
      <c r="H8" s="25"/>
      <c r="I8" s="25"/>
    </row>
    <row r="9" spans="1:9">
      <c r="A9" s="118" t="s">
        <v>525</v>
      </c>
      <c r="B9" s="191" t="s">
        <v>460</v>
      </c>
      <c r="D9" s="193" t="s">
        <v>478</v>
      </c>
      <c r="E9" s="110">
        <v>1</v>
      </c>
      <c r="F9" s="350">
        <v>0</v>
      </c>
      <c r="G9" s="166">
        <f>ROUND(E9*F9,2)</f>
        <v>0</v>
      </c>
      <c r="H9" s="25">
        <f t="shared" ref="H9:H13" si="0">G9</f>
        <v>0</v>
      </c>
      <c r="I9" s="25">
        <v>0</v>
      </c>
    </row>
    <row r="10" spans="1:9">
      <c r="A10" s="118"/>
      <c r="D10" s="193"/>
      <c r="E10" s="193"/>
      <c r="F10" s="350"/>
      <c r="G10" s="166">
        <f>ROUND(E10*F10,2)</f>
        <v>0</v>
      </c>
      <c r="H10" s="25"/>
      <c r="I10" s="25"/>
    </row>
    <row r="11" spans="1:9">
      <c r="A11" s="118" t="s">
        <v>526</v>
      </c>
      <c r="B11" s="191" t="s">
        <v>527</v>
      </c>
      <c r="D11" s="193" t="s">
        <v>476</v>
      </c>
      <c r="E11" s="193">
        <v>1</v>
      </c>
      <c r="F11" s="350">
        <v>0</v>
      </c>
      <c r="G11" s="166">
        <f>ROUND(E11*F11,2)</f>
        <v>0</v>
      </c>
      <c r="H11" s="25">
        <f t="shared" si="0"/>
        <v>0</v>
      </c>
      <c r="I11" s="25">
        <v>0</v>
      </c>
    </row>
    <row r="12" spans="1:9">
      <c r="A12" s="118"/>
      <c r="D12" s="193"/>
      <c r="E12" s="193"/>
      <c r="F12" s="350"/>
      <c r="G12" s="166">
        <f t="shared" ref="G12:G15" si="1">ROUND(E12*F12,2)</f>
        <v>0</v>
      </c>
      <c r="H12" s="25"/>
      <c r="I12" s="25"/>
    </row>
    <row r="13" spans="1:9" ht="12" customHeight="1">
      <c r="A13" s="471" t="s">
        <v>528</v>
      </c>
      <c r="B13" s="458" t="s">
        <v>567</v>
      </c>
      <c r="C13" s="458"/>
      <c r="D13" s="472" t="s">
        <v>529</v>
      </c>
      <c r="E13" s="472">
        <v>5</v>
      </c>
      <c r="F13" s="473">
        <v>0</v>
      </c>
      <c r="G13" s="166">
        <f t="shared" si="1"/>
        <v>0</v>
      </c>
      <c r="H13" s="25">
        <f t="shared" si="0"/>
        <v>0</v>
      </c>
      <c r="I13" s="25">
        <v>0</v>
      </c>
    </row>
    <row r="14" spans="1:9" ht="12.75" hidden="1" customHeight="1">
      <c r="A14" s="471"/>
      <c r="B14" s="458"/>
      <c r="C14" s="458"/>
      <c r="D14" s="472"/>
      <c r="E14" s="472"/>
      <c r="F14" s="473"/>
      <c r="G14" s="166">
        <f t="shared" si="1"/>
        <v>0</v>
      </c>
    </row>
    <row r="15" spans="1:9">
      <c r="A15" s="192"/>
      <c r="B15" s="186"/>
      <c r="C15" s="186"/>
      <c r="D15" s="193"/>
      <c r="E15" s="193"/>
      <c r="F15" s="350"/>
      <c r="G15" s="166">
        <f t="shared" si="1"/>
        <v>0</v>
      </c>
      <c r="H15" s="25"/>
      <c r="I15" s="25"/>
    </row>
    <row r="16" spans="1:9">
      <c r="A16" s="192" t="s">
        <v>530</v>
      </c>
      <c r="B16" s="458" t="s">
        <v>531</v>
      </c>
      <c r="C16" s="458"/>
      <c r="D16" s="193" t="s">
        <v>3</v>
      </c>
      <c r="E16" s="193">
        <v>16</v>
      </c>
      <c r="F16" s="350">
        <v>0</v>
      </c>
      <c r="G16" s="166">
        <f>ROUND(E16*F16,2)</f>
        <v>0</v>
      </c>
      <c r="H16" s="25">
        <f t="shared" ref="H16" si="2">G16</f>
        <v>0</v>
      </c>
      <c r="I16" s="25">
        <v>0</v>
      </c>
    </row>
    <row r="17" spans="1:9" ht="13.8" thickBot="1">
      <c r="A17" s="119"/>
      <c r="B17" s="120"/>
      <c r="C17" s="120"/>
      <c r="D17" s="121"/>
      <c r="E17" s="121"/>
      <c r="F17" s="122"/>
      <c r="G17" s="167"/>
      <c r="H17" s="25"/>
      <c r="I17" s="25"/>
    </row>
    <row r="18" spans="1:9" ht="13.8" thickBot="1">
      <c r="A18" s="123"/>
      <c r="B18" s="456" t="s">
        <v>532</v>
      </c>
      <c r="C18" s="457"/>
      <c r="D18" s="124"/>
      <c r="E18" s="124"/>
      <c r="F18" s="124"/>
      <c r="G18" s="168">
        <f>SUM(G7:G17)</f>
        <v>0</v>
      </c>
      <c r="H18" s="25">
        <f t="shared" ref="H18" si="3">G18</f>
        <v>0</v>
      </c>
      <c r="I18" s="25">
        <v>0</v>
      </c>
    </row>
    <row r="19" spans="1:9">
      <c r="A19" s="118"/>
      <c r="B19" s="125"/>
      <c r="C19" s="126"/>
      <c r="D19" s="127"/>
      <c r="E19" s="127"/>
      <c r="F19" s="127"/>
      <c r="G19" s="169"/>
    </row>
    <row r="20" spans="1:9">
      <c r="A20" s="129" t="s">
        <v>533</v>
      </c>
      <c r="D20" s="193"/>
      <c r="E20" s="193"/>
      <c r="F20" s="194"/>
      <c r="G20" s="166"/>
    </row>
    <row r="21" spans="1:9">
      <c r="A21" s="118"/>
      <c r="D21" s="193"/>
      <c r="E21" s="193"/>
      <c r="F21" s="194"/>
      <c r="G21" s="166"/>
    </row>
    <row r="22" spans="1:9" ht="12.75" customHeight="1">
      <c r="A22" s="192" t="s">
        <v>523</v>
      </c>
      <c r="B22" s="467" t="s">
        <v>568</v>
      </c>
      <c r="C22" s="467"/>
      <c r="D22" s="110" t="s">
        <v>5</v>
      </c>
      <c r="E22" s="110">
        <v>10</v>
      </c>
      <c r="F22" s="350">
        <v>0</v>
      </c>
      <c r="G22" s="166">
        <f>ROUND(E22*F22,2)</f>
        <v>0</v>
      </c>
      <c r="H22" s="25">
        <f>G22</f>
        <v>0</v>
      </c>
      <c r="I22" s="25">
        <v>0</v>
      </c>
    </row>
    <row r="23" spans="1:9">
      <c r="A23" s="118"/>
      <c r="B23" s="106"/>
      <c r="C23" s="106"/>
      <c r="D23" s="110"/>
      <c r="E23" s="110"/>
      <c r="F23" s="350"/>
      <c r="G23" s="166">
        <f t="shared" ref="G23:G45" si="4">ROUND(E23*F23,2)</f>
        <v>0</v>
      </c>
      <c r="H23" s="25"/>
      <c r="I23" s="25"/>
    </row>
    <row r="24" spans="1:9" ht="28.5" customHeight="1">
      <c r="A24" s="192" t="s">
        <v>525</v>
      </c>
      <c r="B24" s="467" t="s">
        <v>534</v>
      </c>
      <c r="C24" s="467"/>
      <c r="D24" s="110" t="s">
        <v>5</v>
      </c>
      <c r="E24" s="110">
        <v>300</v>
      </c>
      <c r="F24" s="350">
        <v>0</v>
      </c>
      <c r="G24" s="166">
        <f t="shared" si="4"/>
        <v>0</v>
      </c>
      <c r="H24" s="25">
        <f t="shared" ref="H24" si="5">G24</f>
        <v>0</v>
      </c>
      <c r="I24" s="25">
        <v>0</v>
      </c>
    </row>
    <row r="25" spans="1:9">
      <c r="A25" s="118"/>
      <c r="B25" s="186"/>
      <c r="C25" s="186"/>
      <c r="D25" s="193"/>
      <c r="E25" s="193"/>
      <c r="F25" s="350"/>
      <c r="G25" s="166">
        <f t="shared" si="4"/>
        <v>0</v>
      </c>
      <c r="H25" s="25"/>
      <c r="I25" s="25"/>
    </row>
    <row r="26" spans="1:9">
      <c r="A26" s="192" t="s">
        <v>526</v>
      </c>
      <c r="B26" s="459" t="s">
        <v>589</v>
      </c>
      <c r="C26" s="462"/>
      <c r="D26" s="130" t="s">
        <v>478</v>
      </c>
      <c r="E26" s="131" t="s">
        <v>151</v>
      </c>
      <c r="F26" s="350">
        <v>0</v>
      </c>
      <c r="G26" s="166">
        <f t="shared" si="4"/>
        <v>0</v>
      </c>
      <c r="H26" s="25">
        <f>G26</f>
        <v>0</v>
      </c>
      <c r="I26" s="25">
        <v>0</v>
      </c>
    </row>
    <row r="27" spans="1:9" ht="12.75" customHeight="1">
      <c r="A27" s="118"/>
      <c r="B27" s="467"/>
      <c r="C27" s="467"/>
      <c r="D27" s="193"/>
      <c r="E27" s="193"/>
      <c r="F27" s="350"/>
      <c r="G27" s="166">
        <f t="shared" si="4"/>
        <v>0</v>
      </c>
      <c r="H27" s="25"/>
      <c r="I27" s="25"/>
    </row>
    <row r="28" spans="1:9">
      <c r="A28" s="192" t="s">
        <v>528</v>
      </c>
      <c r="B28" s="462" t="s">
        <v>590</v>
      </c>
      <c r="C28" s="462"/>
      <c r="D28" s="130" t="s">
        <v>11</v>
      </c>
      <c r="E28" s="131" t="s">
        <v>234</v>
      </c>
      <c r="F28" s="350">
        <v>0</v>
      </c>
      <c r="G28" s="166">
        <f t="shared" si="4"/>
        <v>0</v>
      </c>
      <c r="H28" s="25">
        <f t="shared" ref="H28" si="6">G28</f>
        <v>0</v>
      </c>
      <c r="I28" s="25">
        <v>0</v>
      </c>
    </row>
    <row r="29" spans="1:9">
      <c r="A29" s="133"/>
      <c r="D29" s="193"/>
      <c r="E29" s="193"/>
      <c r="F29" s="350"/>
      <c r="G29" s="166">
        <f t="shared" si="4"/>
        <v>0</v>
      </c>
      <c r="H29" s="25"/>
      <c r="I29" s="25"/>
    </row>
    <row r="30" spans="1:9">
      <c r="A30" s="192" t="s">
        <v>530</v>
      </c>
      <c r="B30" s="459" t="s">
        <v>536</v>
      </c>
      <c r="C30" s="459"/>
      <c r="D30" s="130" t="s">
        <v>5</v>
      </c>
      <c r="E30" s="131" t="s">
        <v>591</v>
      </c>
      <c r="F30" s="350">
        <v>0</v>
      </c>
      <c r="G30" s="166">
        <f t="shared" si="4"/>
        <v>0</v>
      </c>
      <c r="H30" s="25">
        <f>G30</f>
        <v>0</v>
      </c>
      <c r="I30" s="25">
        <v>0</v>
      </c>
    </row>
    <row r="31" spans="1:9" ht="10.5" customHeight="1">
      <c r="A31" s="192"/>
      <c r="B31" s="186"/>
      <c r="C31" s="186"/>
      <c r="D31" s="193"/>
      <c r="E31" s="193"/>
      <c r="F31" s="350"/>
      <c r="G31" s="166">
        <f t="shared" si="4"/>
        <v>0</v>
      </c>
      <c r="H31" s="25"/>
      <c r="I31" s="25"/>
    </row>
    <row r="32" spans="1:9">
      <c r="A32" s="192" t="s">
        <v>535</v>
      </c>
      <c r="B32" s="459" t="s">
        <v>538</v>
      </c>
      <c r="C32" s="459"/>
      <c r="D32" s="130" t="s">
        <v>9</v>
      </c>
      <c r="E32" s="131" t="s">
        <v>234</v>
      </c>
      <c r="F32" s="350">
        <v>0</v>
      </c>
      <c r="G32" s="166">
        <f t="shared" si="4"/>
        <v>0</v>
      </c>
      <c r="H32" s="25">
        <f t="shared" ref="H32" si="7">G32</f>
        <v>0</v>
      </c>
      <c r="I32" s="25">
        <v>0</v>
      </c>
    </row>
    <row r="33" spans="1:9">
      <c r="A33" s="133"/>
      <c r="B33" s="186"/>
      <c r="C33" s="186"/>
      <c r="D33" s="132"/>
      <c r="E33" s="132"/>
      <c r="F33" s="350"/>
      <c r="G33" s="166">
        <f t="shared" si="4"/>
        <v>0</v>
      </c>
      <c r="H33" s="25"/>
      <c r="I33" s="25"/>
    </row>
    <row r="34" spans="1:9">
      <c r="A34" s="192" t="s">
        <v>537</v>
      </c>
      <c r="B34" s="459" t="s">
        <v>540</v>
      </c>
      <c r="C34" s="459"/>
      <c r="D34" s="130"/>
      <c r="E34" s="131"/>
      <c r="F34" s="350"/>
      <c r="G34" s="166">
        <f t="shared" si="4"/>
        <v>0</v>
      </c>
      <c r="H34" s="25"/>
      <c r="I34" s="25"/>
    </row>
    <row r="35" spans="1:9" ht="12.75" customHeight="1">
      <c r="A35" s="192" t="s">
        <v>541</v>
      </c>
      <c r="B35" s="459" t="s">
        <v>569</v>
      </c>
      <c r="C35" s="459"/>
      <c r="D35" s="130" t="s">
        <v>5</v>
      </c>
      <c r="E35" s="131" t="s">
        <v>591</v>
      </c>
      <c r="F35" s="350">
        <v>0</v>
      </c>
      <c r="G35" s="166">
        <f t="shared" si="4"/>
        <v>0</v>
      </c>
      <c r="H35" s="25">
        <f>G35</f>
        <v>0</v>
      </c>
      <c r="I35" s="25">
        <v>0</v>
      </c>
    </row>
    <row r="36" spans="1:9">
      <c r="A36" s="192"/>
      <c r="B36" s="187"/>
      <c r="C36" s="187"/>
      <c r="D36" s="130"/>
      <c r="E36" s="131"/>
      <c r="F36" s="350"/>
      <c r="G36" s="166">
        <f t="shared" si="4"/>
        <v>0</v>
      </c>
      <c r="H36" s="25"/>
      <c r="I36" s="25"/>
    </row>
    <row r="37" spans="1:9">
      <c r="A37" s="192" t="s">
        <v>539</v>
      </c>
      <c r="B37" s="459" t="s">
        <v>543</v>
      </c>
      <c r="C37" s="459"/>
      <c r="D37" s="130" t="s">
        <v>5</v>
      </c>
      <c r="E37" s="131" t="s">
        <v>592</v>
      </c>
      <c r="F37" s="350">
        <v>0</v>
      </c>
      <c r="G37" s="166">
        <f t="shared" si="4"/>
        <v>0</v>
      </c>
      <c r="H37" s="25">
        <f t="shared" ref="H37" si="8">G37</f>
        <v>0</v>
      </c>
      <c r="I37" s="25">
        <v>0</v>
      </c>
    </row>
    <row r="38" spans="1:9" ht="12.75" customHeight="1">
      <c r="A38" s="192"/>
      <c r="B38" s="187"/>
      <c r="C38" s="187"/>
      <c r="D38" s="130"/>
      <c r="E38" s="131"/>
      <c r="F38" s="350"/>
      <c r="G38" s="166">
        <f t="shared" si="4"/>
        <v>0</v>
      </c>
      <c r="H38" s="25"/>
      <c r="I38" s="25"/>
    </row>
    <row r="39" spans="1:9">
      <c r="A39" s="192" t="s">
        <v>542</v>
      </c>
      <c r="B39" s="459" t="s">
        <v>544</v>
      </c>
      <c r="C39" s="459"/>
      <c r="D39" s="130" t="s">
        <v>5</v>
      </c>
      <c r="E39" s="131" t="s">
        <v>591</v>
      </c>
      <c r="F39" s="350">
        <v>0</v>
      </c>
      <c r="G39" s="166">
        <f t="shared" si="4"/>
        <v>0</v>
      </c>
      <c r="H39" s="25">
        <f>G39</f>
        <v>0</v>
      </c>
      <c r="I39" s="25">
        <v>0</v>
      </c>
    </row>
    <row r="40" spans="1:9" ht="12" customHeight="1">
      <c r="A40" s="192"/>
      <c r="B40" s="459"/>
      <c r="C40" s="459"/>
      <c r="D40" s="130"/>
      <c r="E40" s="131"/>
      <c r="F40" s="350"/>
      <c r="G40" s="166">
        <f t="shared" si="4"/>
        <v>0</v>
      </c>
      <c r="H40" s="25"/>
      <c r="I40" s="25"/>
    </row>
    <row r="41" spans="1:9">
      <c r="A41" s="192" t="s">
        <v>230</v>
      </c>
      <c r="B41" s="458" t="s">
        <v>570</v>
      </c>
      <c r="C41" s="458"/>
      <c r="D41" s="193" t="s">
        <v>11</v>
      </c>
      <c r="E41" s="193">
        <v>16</v>
      </c>
      <c r="F41" s="350">
        <v>0</v>
      </c>
      <c r="G41" s="166">
        <f t="shared" si="4"/>
        <v>0</v>
      </c>
      <c r="H41" s="25">
        <f t="shared" ref="H41" si="9">G41</f>
        <v>0</v>
      </c>
      <c r="I41" s="25">
        <v>0</v>
      </c>
    </row>
    <row r="42" spans="1:9">
      <c r="A42" s="192"/>
      <c r="B42" s="186"/>
      <c r="C42" s="186"/>
      <c r="D42" s="193"/>
      <c r="E42" s="193"/>
      <c r="F42" s="350"/>
      <c r="G42" s="166">
        <f t="shared" si="4"/>
        <v>0</v>
      </c>
      <c r="H42" s="25"/>
      <c r="I42" s="25"/>
    </row>
    <row r="43" spans="1:9">
      <c r="A43" s="192" t="s">
        <v>274</v>
      </c>
      <c r="B43" s="459" t="s">
        <v>571</v>
      </c>
      <c r="C43" s="459"/>
      <c r="D43" s="130" t="s">
        <v>11</v>
      </c>
      <c r="E43" s="131" t="s">
        <v>274</v>
      </c>
      <c r="F43" s="350">
        <v>0</v>
      </c>
      <c r="G43" s="166">
        <f t="shared" si="4"/>
        <v>0</v>
      </c>
      <c r="H43" s="25">
        <f t="shared" ref="H43" si="10">G43</f>
        <v>0</v>
      </c>
      <c r="I43" s="25">
        <v>0</v>
      </c>
    </row>
    <row r="44" spans="1:9">
      <c r="A44" s="192"/>
      <c r="B44" s="187"/>
      <c r="C44" s="187"/>
      <c r="D44" s="130"/>
      <c r="E44" s="131"/>
      <c r="F44" s="350"/>
      <c r="G44" s="166">
        <f t="shared" si="4"/>
        <v>0</v>
      </c>
      <c r="H44" s="25"/>
      <c r="I44" s="25"/>
    </row>
    <row r="45" spans="1:9">
      <c r="A45" s="192" t="s">
        <v>127</v>
      </c>
      <c r="B45" s="462" t="s">
        <v>572</v>
      </c>
      <c r="C45" s="462"/>
      <c r="D45" s="130" t="s">
        <v>478</v>
      </c>
      <c r="E45" s="131" t="s">
        <v>232</v>
      </c>
      <c r="F45" s="350">
        <v>0</v>
      </c>
      <c r="G45" s="166">
        <f t="shared" si="4"/>
        <v>0</v>
      </c>
      <c r="H45" s="25">
        <f t="shared" ref="H45" si="11">G45</f>
        <v>0</v>
      </c>
      <c r="I45" s="25">
        <v>0</v>
      </c>
    </row>
    <row r="46" spans="1:9">
      <c r="A46" s="192"/>
      <c r="B46" s="187"/>
      <c r="C46" s="187"/>
      <c r="D46" s="130"/>
      <c r="E46" s="131"/>
      <c r="F46" s="194"/>
      <c r="G46" s="166"/>
      <c r="H46" s="25"/>
      <c r="I46" s="25"/>
    </row>
    <row r="47" spans="1:9">
      <c r="A47" s="192" t="s">
        <v>306</v>
      </c>
      <c r="B47" s="458" t="s">
        <v>574</v>
      </c>
      <c r="C47" s="458"/>
      <c r="D47" s="193" t="s">
        <v>72</v>
      </c>
      <c r="E47" s="193">
        <v>10</v>
      </c>
      <c r="F47" s="194"/>
      <c r="G47" s="166">
        <f>SUM(G22:G46)*0.1</f>
        <v>0</v>
      </c>
      <c r="H47" s="25">
        <f t="shared" ref="H47" si="12">G47</f>
        <v>0</v>
      </c>
      <c r="I47" s="25">
        <v>0</v>
      </c>
    </row>
    <row r="48" spans="1:9">
      <c r="A48" s="192"/>
      <c r="B48" s="187"/>
      <c r="C48" s="187"/>
      <c r="D48" s="130"/>
      <c r="E48" s="131"/>
      <c r="F48" s="194"/>
      <c r="G48" s="166"/>
    </row>
    <row r="49" spans="1:9" ht="13.8" thickBot="1">
      <c r="A49" s="192"/>
      <c r="B49" s="187"/>
      <c r="C49" s="187"/>
      <c r="D49" s="130"/>
      <c r="E49" s="131"/>
      <c r="F49" s="194"/>
      <c r="G49" s="166"/>
    </row>
    <row r="50" spans="1:9" ht="13.8" thickBot="1">
      <c r="A50" s="123"/>
      <c r="B50" s="456" t="s">
        <v>545</v>
      </c>
      <c r="C50" s="457"/>
      <c r="D50" s="124"/>
      <c r="E50" s="124"/>
      <c r="F50" s="124"/>
      <c r="G50" s="168">
        <f>SUM(G22:G49)</f>
        <v>0</v>
      </c>
      <c r="H50" s="25">
        <f>G50</f>
        <v>0</v>
      </c>
      <c r="I50" s="25">
        <v>0</v>
      </c>
    </row>
    <row r="51" spans="1:9">
      <c r="A51" s="118"/>
      <c r="D51" s="193"/>
      <c r="E51" s="193"/>
      <c r="F51" s="194"/>
      <c r="G51" s="166"/>
      <c r="H51" s="25"/>
      <c r="I51" s="25"/>
    </row>
    <row r="52" spans="1:9" ht="15.75" customHeight="1">
      <c r="A52" s="118"/>
      <c r="D52" s="193"/>
      <c r="E52" s="193"/>
      <c r="F52" s="194"/>
      <c r="G52" s="166"/>
      <c r="H52" s="25"/>
      <c r="I52" s="25"/>
    </row>
    <row r="53" spans="1:9">
      <c r="A53" s="129" t="s">
        <v>546</v>
      </c>
      <c r="D53" s="193"/>
      <c r="E53" s="193"/>
      <c r="F53" s="194"/>
      <c r="G53" s="166"/>
      <c r="H53" s="25"/>
      <c r="I53" s="25"/>
    </row>
    <row r="54" spans="1:9" ht="15.75" customHeight="1">
      <c r="A54" s="118"/>
      <c r="D54" s="193"/>
      <c r="E54" s="193"/>
      <c r="F54" s="194"/>
      <c r="G54" s="166"/>
      <c r="H54" s="25"/>
      <c r="I54" s="25"/>
    </row>
    <row r="55" spans="1:9">
      <c r="A55" s="192" t="s">
        <v>523</v>
      </c>
      <c r="B55" s="458" t="s">
        <v>575</v>
      </c>
      <c r="C55" s="458"/>
      <c r="D55" s="193" t="s">
        <v>5</v>
      </c>
      <c r="E55" s="110">
        <v>350</v>
      </c>
      <c r="F55" s="350">
        <v>0</v>
      </c>
      <c r="G55" s="166">
        <f t="shared" ref="G55:G86" si="13">ROUND(E55*F55,2)</f>
        <v>0</v>
      </c>
      <c r="H55" s="25">
        <f>G55</f>
        <v>0</v>
      </c>
      <c r="I55" s="25">
        <v>0</v>
      </c>
    </row>
    <row r="56" spans="1:9" ht="27.75" customHeight="1">
      <c r="A56" s="118"/>
      <c r="B56" s="186"/>
      <c r="C56" s="186"/>
      <c r="D56" s="193"/>
      <c r="E56" s="110"/>
      <c r="F56" s="350"/>
      <c r="G56" s="166">
        <f t="shared" si="13"/>
        <v>0</v>
      </c>
      <c r="H56" s="25"/>
      <c r="I56" s="25"/>
    </row>
    <row r="57" spans="1:9">
      <c r="A57" s="134" t="s">
        <v>525</v>
      </c>
      <c r="B57" s="463" t="s">
        <v>576</v>
      </c>
      <c r="C57" s="463"/>
      <c r="D57" s="193" t="s">
        <v>5</v>
      </c>
      <c r="E57" s="110">
        <v>350</v>
      </c>
      <c r="F57" s="351">
        <v>0</v>
      </c>
      <c r="G57" s="166">
        <f t="shared" si="13"/>
        <v>0</v>
      </c>
      <c r="H57" s="25">
        <f t="shared" ref="H57" si="14">G57</f>
        <v>0</v>
      </c>
      <c r="I57" s="25">
        <v>0</v>
      </c>
    </row>
    <row r="58" spans="1:9" ht="17.25" customHeight="1">
      <c r="A58" s="118"/>
      <c r="B58" s="186"/>
      <c r="C58" s="186"/>
      <c r="D58" s="193"/>
      <c r="E58" s="193"/>
      <c r="F58" s="350"/>
      <c r="G58" s="166">
        <f t="shared" si="13"/>
        <v>0</v>
      </c>
      <c r="H58" s="25"/>
      <c r="I58" s="25"/>
    </row>
    <row r="59" spans="1:9" ht="59.25" customHeight="1">
      <c r="A59" s="147" t="s">
        <v>526</v>
      </c>
      <c r="B59" s="464" t="s">
        <v>593</v>
      </c>
      <c r="C59" s="464"/>
      <c r="D59" s="110" t="s">
        <v>11</v>
      </c>
      <c r="E59" s="110">
        <v>11</v>
      </c>
      <c r="F59" s="352">
        <v>0</v>
      </c>
      <c r="G59" s="166">
        <f t="shared" si="13"/>
        <v>0</v>
      </c>
      <c r="H59" s="25">
        <f t="shared" ref="H59" si="15">G59</f>
        <v>0</v>
      </c>
      <c r="I59" s="25">
        <v>0</v>
      </c>
    </row>
    <row r="60" spans="1:9" ht="15" customHeight="1">
      <c r="A60" s="134"/>
      <c r="B60" s="187"/>
      <c r="C60" s="187"/>
      <c r="D60" s="193"/>
      <c r="E60" s="193"/>
      <c r="F60" s="350"/>
      <c r="G60" s="166">
        <f t="shared" si="13"/>
        <v>0</v>
      </c>
      <c r="H60" s="25"/>
      <c r="I60" s="25"/>
    </row>
    <row r="61" spans="1:9" ht="29.25" customHeight="1">
      <c r="A61" s="134" t="s">
        <v>528</v>
      </c>
      <c r="B61" s="459" t="s">
        <v>547</v>
      </c>
      <c r="C61" s="459"/>
      <c r="D61" s="193" t="s">
        <v>3</v>
      </c>
      <c r="E61" s="193">
        <v>11</v>
      </c>
      <c r="F61" s="350">
        <v>0</v>
      </c>
      <c r="G61" s="166">
        <f t="shared" si="13"/>
        <v>0</v>
      </c>
      <c r="H61" s="25">
        <f t="shared" ref="H61" si="16">G61</f>
        <v>0</v>
      </c>
      <c r="I61" s="25">
        <v>0</v>
      </c>
    </row>
    <row r="62" spans="1:9" ht="16.5" customHeight="1">
      <c r="A62" s="134"/>
      <c r="B62" s="187"/>
      <c r="C62" s="187"/>
      <c r="D62" s="193"/>
      <c r="E62" s="193"/>
      <c r="F62" s="350"/>
      <c r="G62" s="166">
        <f t="shared" si="13"/>
        <v>0</v>
      </c>
      <c r="H62" s="25"/>
      <c r="I62" s="25"/>
    </row>
    <row r="63" spans="1:9" ht="14.25" customHeight="1">
      <c r="A63" s="134" t="s">
        <v>530</v>
      </c>
      <c r="B63" s="459" t="s">
        <v>548</v>
      </c>
      <c r="C63" s="459"/>
      <c r="D63" s="193" t="s">
        <v>3</v>
      </c>
      <c r="E63" s="193">
        <v>16</v>
      </c>
      <c r="F63" s="350">
        <v>0</v>
      </c>
      <c r="G63" s="166">
        <f t="shared" si="13"/>
        <v>0</v>
      </c>
      <c r="H63" s="25">
        <f t="shared" ref="H63" si="17">G63</f>
        <v>0</v>
      </c>
      <c r="I63" s="25">
        <v>0</v>
      </c>
    </row>
    <row r="64" spans="1:9">
      <c r="A64" s="134"/>
      <c r="B64" s="187"/>
      <c r="C64" s="187"/>
      <c r="D64" s="193"/>
      <c r="E64" s="193"/>
      <c r="F64" s="350"/>
      <c r="G64" s="166">
        <f t="shared" si="13"/>
        <v>0</v>
      </c>
    </row>
    <row r="65" spans="1:9" ht="156" customHeight="1">
      <c r="A65" s="148" t="s">
        <v>535</v>
      </c>
      <c r="B65" s="461" t="s">
        <v>594</v>
      </c>
      <c r="C65" s="461"/>
      <c r="D65" s="110" t="s">
        <v>11</v>
      </c>
      <c r="E65" s="110">
        <v>9</v>
      </c>
      <c r="F65" s="352">
        <v>0</v>
      </c>
      <c r="G65" s="166">
        <f t="shared" si="13"/>
        <v>0</v>
      </c>
      <c r="H65" s="25">
        <f>G65</f>
        <v>0</v>
      </c>
      <c r="I65" s="25">
        <v>0</v>
      </c>
    </row>
    <row r="66" spans="1:9">
      <c r="A66" s="118"/>
      <c r="D66" s="193"/>
      <c r="E66" s="193"/>
      <c r="F66" s="350"/>
      <c r="G66" s="166">
        <f t="shared" si="13"/>
        <v>0</v>
      </c>
      <c r="H66" s="25"/>
      <c r="I66" s="25"/>
    </row>
    <row r="67" spans="1:9" ht="155.25" customHeight="1">
      <c r="A67" s="134" t="s">
        <v>537</v>
      </c>
      <c r="B67" s="461" t="s">
        <v>595</v>
      </c>
      <c r="C67" s="461"/>
      <c r="D67" s="193" t="s">
        <v>11</v>
      </c>
      <c r="E67" s="193">
        <v>4</v>
      </c>
      <c r="F67" s="350">
        <v>0</v>
      </c>
      <c r="G67" s="166">
        <f t="shared" si="13"/>
        <v>0</v>
      </c>
      <c r="H67" s="25">
        <f t="shared" ref="H67" si="18">G67</f>
        <v>0</v>
      </c>
      <c r="I67" s="25">
        <v>0</v>
      </c>
    </row>
    <row r="68" spans="1:9">
      <c r="A68" s="118"/>
      <c r="D68" s="193"/>
      <c r="E68" s="193"/>
      <c r="F68" s="350"/>
      <c r="G68" s="166">
        <f t="shared" si="13"/>
        <v>0</v>
      </c>
      <c r="H68" s="25"/>
      <c r="I68" s="25"/>
    </row>
    <row r="69" spans="1:9">
      <c r="A69" s="134" t="s">
        <v>542</v>
      </c>
      <c r="B69" s="459" t="s">
        <v>549</v>
      </c>
      <c r="C69" s="459"/>
      <c r="D69" s="193"/>
      <c r="E69" s="193"/>
      <c r="F69" s="350"/>
      <c r="G69" s="166">
        <f t="shared" si="13"/>
        <v>0</v>
      </c>
      <c r="H69" s="25"/>
      <c r="I69" s="25"/>
    </row>
    <row r="70" spans="1:9">
      <c r="A70" s="135" t="s">
        <v>541</v>
      </c>
      <c r="B70" s="459" t="s">
        <v>577</v>
      </c>
      <c r="C70" s="459"/>
      <c r="D70" s="193" t="s">
        <v>11</v>
      </c>
      <c r="E70" s="193">
        <v>16</v>
      </c>
      <c r="F70" s="353">
        <v>0</v>
      </c>
      <c r="G70" s="166">
        <f t="shared" si="13"/>
        <v>0</v>
      </c>
      <c r="H70" s="25">
        <f t="shared" ref="H70" si="19">G70</f>
        <v>0</v>
      </c>
      <c r="I70" s="25">
        <v>0</v>
      </c>
    </row>
    <row r="71" spans="1:9" ht="17.25" customHeight="1">
      <c r="A71" s="118"/>
      <c r="D71" s="193"/>
      <c r="E71" s="193"/>
      <c r="F71" s="350"/>
      <c r="G71" s="166">
        <f t="shared" si="13"/>
        <v>0</v>
      </c>
      <c r="H71" s="25"/>
      <c r="I71" s="25"/>
    </row>
    <row r="72" spans="1:9" ht="42.75" customHeight="1">
      <c r="A72" s="134" t="s">
        <v>542</v>
      </c>
      <c r="B72" s="459" t="s">
        <v>550</v>
      </c>
      <c r="C72" s="459"/>
      <c r="D72" s="193" t="s">
        <v>3</v>
      </c>
      <c r="E72" s="193">
        <v>11</v>
      </c>
      <c r="F72" s="350">
        <v>0</v>
      </c>
      <c r="G72" s="166">
        <f t="shared" si="13"/>
        <v>0</v>
      </c>
      <c r="H72" s="25">
        <f t="shared" ref="H72" si="20">G72</f>
        <v>0</v>
      </c>
      <c r="I72" s="25">
        <v>0</v>
      </c>
    </row>
    <row r="73" spans="1:9" ht="160.5" customHeight="1">
      <c r="A73" s="134"/>
      <c r="B73" s="187"/>
      <c r="C73" s="187"/>
      <c r="D73" s="193"/>
      <c r="E73" s="193"/>
      <c r="F73" s="350"/>
      <c r="G73" s="166">
        <f t="shared" si="13"/>
        <v>0</v>
      </c>
      <c r="H73" s="25"/>
      <c r="I73" s="25"/>
    </row>
    <row r="74" spans="1:9">
      <c r="A74" s="192"/>
      <c r="B74" s="190"/>
      <c r="C74" s="190"/>
      <c r="D74" s="193"/>
      <c r="E74" s="193"/>
      <c r="F74" s="350"/>
      <c r="G74" s="166">
        <f t="shared" si="13"/>
        <v>0</v>
      </c>
      <c r="H74" s="25"/>
      <c r="I74" s="25"/>
    </row>
    <row r="75" spans="1:9" ht="12.75" customHeight="1">
      <c r="A75" s="192" t="s">
        <v>230</v>
      </c>
      <c r="B75" s="465" t="s">
        <v>596</v>
      </c>
      <c r="C75" s="466"/>
      <c r="D75" s="193" t="s">
        <v>11</v>
      </c>
      <c r="E75" s="193">
        <v>11</v>
      </c>
      <c r="F75" s="350">
        <v>0</v>
      </c>
      <c r="G75" s="166">
        <f t="shared" si="13"/>
        <v>0</v>
      </c>
      <c r="H75" s="25">
        <f t="shared" ref="H75" si="21">G75</f>
        <v>0</v>
      </c>
      <c r="I75" s="25">
        <v>0</v>
      </c>
    </row>
    <row r="76" spans="1:9">
      <c r="A76" s="192"/>
      <c r="B76" s="190"/>
      <c r="D76" s="193"/>
      <c r="E76" s="193"/>
      <c r="F76" s="350"/>
      <c r="G76" s="166">
        <f t="shared" si="13"/>
        <v>0</v>
      </c>
      <c r="H76" s="25"/>
      <c r="I76" s="25"/>
    </row>
    <row r="77" spans="1:9">
      <c r="A77" s="134" t="s">
        <v>274</v>
      </c>
      <c r="B77" s="465" t="s">
        <v>578</v>
      </c>
      <c r="C77" s="465"/>
      <c r="D77" s="193" t="s">
        <v>478</v>
      </c>
      <c r="E77" s="110">
        <v>1</v>
      </c>
      <c r="F77" s="350">
        <v>0</v>
      </c>
      <c r="G77" s="166">
        <f t="shared" si="13"/>
        <v>0</v>
      </c>
      <c r="H77" s="25">
        <f t="shared" ref="H77" si="22">G77</f>
        <v>0</v>
      </c>
      <c r="I77" s="25">
        <v>0</v>
      </c>
    </row>
    <row r="78" spans="1:9">
      <c r="A78" s="134"/>
      <c r="B78" s="190"/>
      <c r="C78" s="190"/>
      <c r="D78" s="193"/>
      <c r="E78" s="110"/>
      <c r="F78" s="350"/>
      <c r="G78" s="166">
        <f t="shared" si="13"/>
        <v>0</v>
      </c>
      <c r="H78" s="25"/>
      <c r="I78" s="25"/>
    </row>
    <row r="79" spans="1:9">
      <c r="A79" s="134" t="s">
        <v>127</v>
      </c>
      <c r="B79" s="459" t="s">
        <v>579</v>
      </c>
      <c r="C79" s="459"/>
      <c r="D79" s="193"/>
      <c r="E79" s="193"/>
      <c r="F79" s="350"/>
      <c r="G79" s="166">
        <f t="shared" si="13"/>
        <v>0</v>
      </c>
      <c r="H79" s="25"/>
      <c r="I79" s="25"/>
    </row>
    <row r="80" spans="1:9">
      <c r="A80" s="135" t="s">
        <v>541</v>
      </c>
      <c r="B80" s="459" t="s">
        <v>577</v>
      </c>
      <c r="C80" s="459"/>
      <c r="D80" s="193" t="s">
        <v>11</v>
      </c>
      <c r="E80" s="193">
        <v>5</v>
      </c>
      <c r="F80" s="353">
        <v>0</v>
      </c>
      <c r="G80" s="166">
        <f t="shared" si="13"/>
        <v>0</v>
      </c>
      <c r="H80" s="25">
        <f t="shared" ref="H80" si="23">G80</f>
        <v>0</v>
      </c>
      <c r="I80" s="25">
        <v>0</v>
      </c>
    </row>
    <row r="81" spans="1:9">
      <c r="A81" s="135"/>
      <c r="B81" s="187"/>
      <c r="C81" s="187"/>
      <c r="D81" s="193"/>
      <c r="E81" s="193"/>
      <c r="F81" s="353"/>
      <c r="G81" s="166">
        <f t="shared" si="13"/>
        <v>0</v>
      </c>
      <c r="H81" s="25"/>
      <c r="I81" s="25"/>
    </row>
    <row r="82" spans="1:9">
      <c r="A82" s="134" t="s">
        <v>306</v>
      </c>
      <c r="B82" s="461" t="s">
        <v>597</v>
      </c>
      <c r="C82" s="461"/>
      <c r="D82" s="193" t="s">
        <v>11</v>
      </c>
      <c r="E82" s="193">
        <v>4</v>
      </c>
      <c r="F82" s="350">
        <v>0</v>
      </c>
      <c r="G82" s="166">
        <f t="shared" si="13"/>
        <v>0</v>
      </c>
      <c r="H82" s="25">
        <f t="shared" ref="H82" si="24">G82</f>
        <v>0</v>
      </c>
      <c r="I82" s="25">
        <v>0</v>
      </c>
    </row>
    <row r="83" spans="1:9">
      <c r="A83" s="134"/>
      <c r="B83" s="189"/>
      <c r="C83" s="189"/>
      <c r="D83" s="193"/>
      <c r="E83" s="193"/>
      <c r="F83" s="350"/>
      <c r="G83" s="166">
        <f t="shared" si="13"/>
        <v>0</v>
      </c>
      <c r="H83" s="25"/>
      <c r="I83" s="25"/>
    </row>
    <row r="84" spans="1:9">
      <c r="A84" s="134" t="s">
        <v>551</v>
      </c>
      <c r="B84" s="461" t="s">
        <v>598</v>
      </c>
      <c r="C84" s="461"/>
      <c r="D84" s="193" t="s">
        <v>11</v>
      </c>
      <c r="E84" s="193">
        <v>11</v>
      </c>
      <c r="F84" s="350">
        <v>0</v>
      </c>
      <c r="G84" s="166">
        <f t="shared" si="13"/>
        <v>0</v>
      </c>
      <c r="H84" s="25">
        <f>G84</f>
        <v>0</v>
      </c>
      <c r="I84" s="25">
        <v>0</v>
      </c>
    </row>
    <row r="85" spans="1:9">
      <c r="A85" s="134"/>
      <c r="B85" s="189"/>
      <c r="C85" s="189"/>
      <c r="D85" s="193"/>
      <c r="E85" s="193"/>
      <c r="F85" s="350"/>
      <c r="G85" s="166">
        <f t="shared" si="13"/>
        <v>0</v>
      </c>
      <c r="H85" s="25"/>
      <c r="I85" s="25"/>
    </row>
    <row r="86" spans="1:9">
      <c r="A86" s="134" t="s">
        <v>234</v>
      </c>
      <c r="B86" s="461" t="s">
        <v>599</v>
      </c>
      <c r="C86" s="461"/>
      <c r="D86" s="193" t="s">
        <v>11</v>
      </c>
      <c r="E86" s="193">
        <v>7</v>
      </c>
      <c r="F86" s="350">
        <v>0</v>
      </c>
      <c r="G86" s="166">
        <f t="shared" si="13"/>
        <v>0</v>
      </c>
      <c r="H86" s="25">
        <f t="shared" ref="H86" si="25">G86</f>
        <v>0</v>
      </c>
      <c r="I86" s="25">
        <v>0</v>
      </c>
    </row>
    <row r="87" spans="1:9">
      <c r="A87" s="135"/>
      <c r="B87" s="187"/>
      <c r="C87" s="187"/>
      <c r="D87" s="193"/>
      <c r="E87" s="193"/>
      <c r="F87" s="136"/>
      <c r="G87" s="170"/>
      <c r="H87" s="25"/>
      <c r="I87" s="25"/>
    </row>
    <row r="88" spans="1:9">
      <c r="A88" s="118" t="s">
        <v>573</v>
      </c>
      <c r="B88" s="465" t="s">
        <v>580</v>
      </c>
      <c r="C88" s="465"/>
      <c r="D88" s="193" t="s">
        <v>72</v>
      </c>
      <c r="E88" s="193">
        <v>10</v>
      </c>
      <c r="F88" s="194"/>
      <c r="G88" s="166">
        <f>SUM(G55:G86)*0.1</f>
        <v>0</v>
      </c>
      <c r="H88" s="25">
        <f>G88</f>
        <v>0</v>
      </c>
      <c r="I88" s="25">
        <v>0</v>
      </c>
    </row>
    <row r="89" spans="1:9">
      <c r="A89" s="118"/>
      <c r="B89" s="190"/>
      <c r="D89" s="193"/>
      <c r="E89" s="193"/>
      <c r="F89" s="194"/>
      <c r="G89" s="166">
        <f>E89*F89</f>
        <v>0</v>
      </c>
      <c r="H89" s="25"/>
      <c r="I89" s="25"/>
    </row>
    <row r="90" spans="1:9" ht="13.8" thickBot="1">
      <c r="A90" s="118"/>
      <c r="D90" s="193"/>
      <c r="E90" s="193"/>
      <c r="F90" s="194"/>
      <c r="G90" s="166"/>
      <c r="H90" s="25"/>
      <c r="I90" s="25"/>
    </row>
    <row r="91" spans="1:9" ht="13.8" thickBot="1">
      <c r="A91" s="123"/>
      <c r="B91" s="456" t="s">
        <v>552</v>
      </c>
      <c r="C91" s="457"/>
      <c r="D91" s="124"/>
      <c r="E91" s="124"/>
      <c r="F91" s="124"/>
      <c r="G91" s="166">
        <f>SUM(G54:G90)</f>
        <v>0</v>
      </c>
      <c r="H91" s="25">
        <f t="shared" ref="H91" si="26">G91</f>
        <v>0</v>
      </c>
      <c r="I91" s="25">
        <v>0</v>
      </c>
    </row>
    <row r="92" spans="1:9">
      <c r="A92" s="192"/>
      <c r="D92" s="193"/>
      <c r="E92" s="193"/>
      <c r="F92" s="194"/>
      <c r="G92" s="166"/>
      <c r="H92" s="25"/>
      <c r="I92" s="25"/>
    </row>
    <row r="93" spans="1:9">
      <c r="A93" s="118"/>
      <c r="D93" s="193"/>
      <c r="E93" s="193"/>
      <c r="F93" s="194"/>
      <c r="G93" s="166">
        <f>E93*F93</f>
        <v>0</v>
      </c>
      <c r="H93" s="25"/>
      <c r="I93" s="25"/>
    </row>
    <row r="94" spans="1:9">
      <c r="A94" s="129" t="s">
        <v>553</v>
      </c>
      <c r="D94" s="193"/>
      <c r="E94" s="193"/>
      <c r="F94" s="194"/>
      <c r="G94" s="166"/>
    </row>
    <row r="95" spans="1:9" ht="26.4">
      <c r="A95" s="129"/>
      <c r="D95" s="193"/>
      <c r="E95" s="193"/>
      <c r="F95" s="194"/>
      <c r="G95" s="166">
        <f>E95*F95</f>
        <v>0</v>
      </c>
      <c r="H95" s="145" t="s">
        <v>241</v>
      </c>
      <c r="I95" s="145" t="s">
        <v>242</v>
      </c>
    </row>
    <row r="96" spans="1:9">
      <c r="A96" s="129"/>
      <c r="D96" s="193"/>
      <c r="E96" s="193"/>
      <c r="F96" s="194"/>
      <c r="G96" s="166"/>
      <c r="H96" s="64"/>
      <c r="I96" s="64"/>
    </row>
    <row r="97" spans="1:9">
      <c r="A97" s="192" t="s">
        <v>523</v>
      </c>
      <c r="B97" s="458" t="s">
        <v>554</v>
      </c>
      <c r="C97" s="458"/>
      <c r="D97" s="193" t="s">
        <v>478</v>
      </c>
      <c r="E97" s="193">
        <v>1</v>
      </c>
      <c r="F97" s="350">
        <v>0</v>
      </c>
      <c r="G97" s="166">
        <f t="shared" ref="G97:G107" si="27">ROUND(E97*F97,2)</f>
        <v>0</v>
      </c>
      <c r="H97" s="25">
        <f>F97</f>
        <v>0</v>
      </c>
      <c r="I97" s="25">
        <v>0</v>
      </c>
    </row>
    <row r="98" spans="1:9">
      <c r="A98" s="129"/>
      <c r="D98" s="193"/>
      <c r="E98" s="193"/>
      <c r="F98" s="350"/>
      <c r="G98" s="166">
        <f t="shared" si="27"/>
        <v>0</v>
      </c>
      <c r="H98" s="25"/>
      <c r="I98" s="25"/>
    </row>
    <row r="99" spans="1:9">
      <c r="A99" s="118" t="s">
        <v>525</v>
      </c>
      <c r="B99" s="459" t="s">
        <v>581</v>
      </c>
      <c r="C99" s="459"/>
      <c r="D99" s="193" t="s">
        <v>478</v>
      </c>
      <c r="E99" s="193">
        <v>1</v>
      </c>
      <c r="F99" s="350">
        <v>0</v>
      </c>
      <c r="G99" s="166">
        <f t="shared" si="27"/>
        <v>0</v>
      </c>
      <c r="H99" s="25">
        <f>F99</f>
        <v>0</v>
      </c>
      <c r="I99" s="25">
        <v>0</v>
      </c>
    </row>
    <row r="100" spans="1:9">
      <c r="A100" s="118"/>
      <c r="B100" s="193"/>
      <c r="C100" s="193"/>
      <c r="D100" s="193"/>
      <c r="E100" s="193"/>
      <c r="F100" s="350"/>
      <c r="G100" s="166">
        <f t="shared" si="27"/>
        <v>0</v>
      </c>
      <c r="H100" s="25"/>
      <c r="I100" s="25"/>
    </row>
    <row r="101" spans="1:9">
      <c r="A101" s="118" t="s">
        <v>526</v>
      </c>
      <c r="B101" s="460" t="s">
        <v>582</v>
      </c>
      <c r="C101" s="460"/>
      <c r="D101" s="193" t="s">
        <v>478</v>
      </c>
      <c r="E101" s="193">
        <v>1</v>
      </c>
      <c r="F101" s="350">
        <v>0</v>
      </c>
      <c r="G101" s="166">
        <f t="shared" si="27"/>
        <v>0</v>
      </c>
      <c r="H101" s="25">
        <f t="shared" ref="H101" si="28">F101</f>
        <v>0</v>
      </c>
      <c r="I101" s="25">
        <v>0</v>
      </c>
    </row>
    <row r="102" spans="1:9">
      <c r="A102" s="118"/>
      <c r="B102" s="188"/>
      <c r="C102" s="188"/>
      <c r="D102" s="193"/>
      <c r="E102" s="193"/>
      <c r="F102" s="350"/>
      <c r="G102" s="166">
        <f t="shared" si="27"/>
        <v>0</v>
      </c>
      <c r="H102" s="25"/>
      <c r="I102" s="25"/>
    </row>
    <row r="103" spans="1:9">
      <c r="A103" s="192" t="s">
        <v>528</v>
      </c>
      <c r="B103" s="459" t="s">
        <v>555</v>
      </c>
      <c r="C103" s="459"/>
      <c r="D103" s="193" t="s">
        <v>478</v>
      </c>
      <c r="E103" s="193">
        <v>1</v>
      </c>
      <c r="F103" s="350">
        <v>0</v>
      </c>
      <c r="G103" s="166">
        <f t="shared" si="27"/>
        <v>0</v>
      </c>
      <c r="H103" s="25">
        <f t="shared" ref="H103" si="29">F103</f>
        <v>0</v>
      </c>
      <c r="I103" s="25">
        <v>0</v>
      </c>
    </row>
    <row r="104" spans="1:9">
      <c r="A104" s="118"/>
      <c r="D104" s="193"/>
      <c r="E104" s="193"/>
      <c r="F104" s="194"/>
      <c r="G104" s="166">
        <f t="shared" si="27"/>
        <v>0</v>
      </c>
      <c r="H104" s="25"/>
      <c r="I104" s="25"/>
    </row>
    <row r="105" spans="1:9">
      <c r="A105" s="192" t="s">
        <v>530</v>
      </c>
      <c r="B105" s="459" t="s">
        <v>724</v>
      </c>
      <c r="C105" s="459"/>
      <c r="D105" s="193" t="s">
        <v>185</v>
      </c>
      <c r="E105" s="193">
        <v>4</v>
      </c>
      <c r="F105" s="194">
        <v>50</v>
      </c>
      <c r="G105" s="166">
        <f t="shared" si="27"/>
        <v>200</v>
      </c>
      <c r="H105" s="25">
        <f>G105</f>
        <v>200</v>
      </c>
      <c r="I105" s="25">
        <v>0</v>
      </c>
    </row>
    <row r="106" spans="1:9">
      <c r="A106" s="118"/>
      <c r="D106" s="193"/>
      <c r="E106" s="193"/>
      <c r="F106" s="194"/>
      <c r="G106" s="166">
        <f t="shared" si="27"/>
        <v>0</v>
      </c>
      <c r="H106" s="25"/>
      <c r="I106" s="25"/>
    </row>
    <row r="107" spans="1:9">
      <c r="A107" s="192" t="s">
        <v>535</v>
      </c>
      <c r="B107" s="458" t="s">
        <v>556</v>
      </c>
      <c r="C107" s="458"/>
      <c r="D107" s="193" t="s">
        <v>476</v>
      </c>
      <c r="E107" s="193">
        <v>1</v>
      </c>
      <c r="F107" s="350">
        <v>0</v>
      </c>
      <c r="G107" s="166">
        <f t="shared" si="27"/>
        <v>0</v>
      </c>
      <c r="H107" s="25">
        <f>F107</f>
        <v>0</v>
      </c>
      <c r="I107" s="25">
        <v>0</v>
      </c>
    </row>
    <row r="108" spans="1:9" ht="13.8" thickBot="1">
      <c r="A108" s="118"/>
      <c r="D108" s="193"/>
      <c r="E108" s="193"/>
      <c r="F108" s="194"/>
      <c r="G108" s="166"/>
      <c r="H108" s="25"/>
      <c r="I108" s="25"/>
    </row>
    <row r="109" spans="1:9" ht="13.8" thickBot="1">
      <c r="A109" s="123"/>
      <c r="B109" s="456" t="s">
        <v>557</v>
      </c>
      <c r="C109" s="457"/>
      <c r="D109" s="124"/>
      <c r="E109" s="124"/>
      <c r="F109" s="124"/>
      <c r="G109" s="168">
        <f>SUM(G96:G108)</f>
        <v>200</v>
      </c>
      <c r="H109" s="25">
        <f t="shared" ref="H109" si="30">F109</f>
        <v>0</v>
      </c>
      <c r="I109" s="25">
        <v>0</v>
      </c>
    </row>
    <row r="110" spans="1:9">
      <c r="A110" s="119"/>
      <c r="B110" s="125"/>
      <c r="C110" s="126"/>
      <c r="D110" s="127"/>
      <c r="E110" s="127"/>
      <c r="F110" s="127"/>
      <c r="G110" s="128"/>
    </row>
    <row r="111" spans="1:9">
      <c r="A111" s="119"/>
      <c r="B111" s="125"/>
      <c r="C111" s="126"/>
      <c r="D111" s="127"/>
      <c r="E111" s="127"/>
      <c r="F111" s="127"/>
      <c r="G111" s="128"/>
    </row>
    <row r="112" spans="1:9" ht="26.4">
      <c r="A112" s="119"/>
      <c r="B112" s="125"/>
      <c r="C112" s="117" t="s">
        <v>558</v>
      </c>
      <c r="D112" s="137"/>
      <c r="E112" s="137"/>
      <c r="F112" s="138"/>
      <c r="G112" s="128"/>
      <c r="H112" s="145" t="s">
        <v>241</v>
      </c>
      <c r="I112" s="145" t="s">
        <v>242</v>
      </c>
    </row>
    <row r="113" spans="1:9">
      <c r="A113" s="119"/>
      <c r="B113" s="125"/>
      <c r="C113" s="117" t="s">
        <v>559</v>
      </c>
      <c r="D113" s="137"/>
      <c r="E113" s="137"/>
      <c r="F113" s="139">
        <f>G18</f>
        <v>0</v>
      </c>
      <c r="G113" s="128"/>
      <c r="H113" s="25">
        <f>F113</f>
        <v>0</v>
      </c>
      <c r="I113" s="25">
        <v>0</v>
      </c>
    </row>
    <row r="114" spans="1:9">
      <c r="A114" s="119"/>
      <c r="B114" s="125"/>
      <c r="C114" s="117" t="s">
        <v>560</v>
      </c>
      <c r="D114" s="137"/>
      <c r="E114" s="137"/>
      <c r="F114" s="139">
        <f>G50</f>
        <v>0</v>
      </c>
      <c r="G114" s="128"/>
      <c r="H114" s="25">
        <f>F114</f>
        <v>0</v>
      </c>
      <c r="I114" s="25">
        <v>0</v>
      </c>
    </row>
    <row r="115" spans="1:9">
      <c r="A115" s="119"/>
      <c r="B115" s="125"/>
      <c r="C115" s="117" t="s">
        <v>561</v>
      </c>
      <c r="D115" s="137"/>
      <c r="E115" s="137"/>
      <c r="F115" s="139">
        <f>G91</f>
        <v>0</v>
      </c>
      <c r="G115" s="128"/>
      <c r="H115" s="25">
        <f t="shared" ref="H115" si="31">F115</f>
        <v>0</v>
      </c>
      <c r="I115" s="25">
        <v>0</v>
      </c>
    </row>
    <row r="116" spans="1:9" ht="13.8" thickBot="1">
      <c r="A116" s="119"/>
      <c r="B116" s="125"/>
      <c r="C116" s="455" t="s">
        <v>562</v>
      </c>
      <c r="D116" s="455"/>
      <c r="E116" s="455"/>
      <c r="F116" s="140">
        <f>G109</f>
        <v>200</v>
      </c>
      <c r="G116" s="128"/>
      <c r="H116" s="25">
        <f>F116</f>
        <v>200</v>
      </c>
      <c r="I116" s="25">
        <v>0</v>
      </c>
    </row>
    <row r="117" spans="1:9" ht="13.8" thickBot="1">
      <c r="A117" s="118"/>
      <c r="C117" s="141" t="s">
        <v>564</v>
      </c>
      <c r="D117" s="137"/>
      <c r="E117" s="137"/>
      <c r="F117" s="142">
        <f>SUM(F112:F116)</f>
        <v>200</v>
      </c>
      <c r="G117" s="154"/>
      <c r="H117" s="25">
        <f t="shared" ref="H117" si="32">F117</f>
        <v>200</v>
      </c>
      <c r="I117" s="25">
        <v>0</v>
      </c>
    </row>
    <row r="118" spans="1:9" ht="13.8" thickBot="1">
      <c r="A118" s="118"/>
      <c r="C118" s="143" t="s">
        <v>565</v>
      </c>
      <c r="D118" s="185"/>
      <c r="E118" s="185"/>
      <c r="F118" s="140">
        <f>F117*0.22</f>
        <v>44</v>
      </c>
      <c r="G118" s="154"/>
      <c r="H118" s="25">
        <f>F118</f>
        <v>44</v>
      </c>
      <c r="I118" s="25">
        <v>0</v>
      </c>
    </row>
    <row r="119" spans="1:9" ht="13.8" thickBot="1">
      <c r="A119" s="118"/>
      <c r="C119" s="141" t="s">
        <v>566</v>
      </c>
      <c r="D119" s="137"/>
      <c r="E119" s="137"/>
      <c r="F119" s="144">
        <f>SUM(F117:F118)</f>
        <v>244</v>
      </c>
      <c r="G119" s="154"/>
      <c r="H119" s="25">
        <f t="shared" ref="H119" si="33">F119</f>
        <v>244</v>
      </c>
      <c r="I119" s="25">
        <v>0</v>
      </c>
    </row>
    <row r="120" spans="1:9">
      <c r="A120" s="118"/>
      <c r="D120" s="193"/>
      <c r="E120" s="193"/>
      <c r="F120" s="194"/>
      <c r="G120" s="154"/>
    </row>
    <row r="121" spans="1:9">
      <c r="A121" s="118"/>
      <c r="D121" s="193"/>
      <c r="E121" s="193"/>
      <c r="F121" s="194"/>
      <c r="G121" s="154"/>
    </row>
    <row r="122" spans="1:9">
      <c r="A122" s="118"/>
      <c r="D122" s="193"/>
      <c r="E122" s="193"/>
      <c r="F122" s="194"/>
      <c r="G122" s="154"/>
    </row>
  </sheetData>
  <sheetProtection algorithmName="SHA-512" hashValue="iX9S1lvGR16vFRy4h7+AmKVhUHj/ltMIVN1nfNO0taQNZ+cKXWVEltphqHXgi+9ejIM4EFmf+jR/ZkBGspLbIg==" saltValue="nXJ9N9VJeOxCVBCia41e+w==" spinCount="100000" sheet="1" objects="1" scenarios="1"/>
  <mergeCells count="53">
    <mergeCell ref="A1:G1"/>
    <mergeCell ref="B3:C3"/>
    <mergeCell ref="A13:A14"/>
    <mergeCell ref="B13:C14"/>
    <mergeCell ref="D13:D14"/>
    <mergeCell ref="E13:E14"/>
    <mergeCell ref="F13:F14"/>
    <mergeCell ref="B35:C35"/>
    <mergeCell ref="B16:C16"/>
    <mergeCell ref="B18:C18"/>
    <mergeCell ref="B22:C22"/>
    <mergeCell ref="B24:C24"/>
    <mergeCell ref="B27:C27"/>
    <mergeCell ref="B26:C26"/>
    <mergeCell ref="B28:C28"/>
    <mergeCell ref="B30:C30"/>
    <mergeCell ref="B32:C32"/>
    <mergeCell ref="B34:C34"/>
    <mergeCell ref="B91:C91"/>
    <mergeCell ref="B67:C67"/>
    <mergeCell ref="B69:C69"/>
    <mergeCell ref="B75:C75"/>
    <mergeCell ref="B72:C72"/>
    <mergeCell ref="B88:C88"/>
    <mergeCell ref="B77:C77"/>
    <mergeCell ref="B79:C79"/>
    <mergeCell ref="B80:C80"/>
    <mergeCell ref="B82:C82"/>
    <mergeCell ref="B86:C86"/>
    <mergeCell ref="B37:C37"/>
    <mergeCell ref="B39:C39"/>
    <mergeCell ref="B41:C41"/>
    <mergeCell ref="B47:C47"/>
    <mergeCell ref="B84:C84"/>
    <mergeCell ref="B65:C65"/>
    <mergeCell ref="B40:C40"/>
    <mergeCell ref="B43:C43"/>
    <mergeCell ref="B45:C45"/>
    <mergeCell ref="B50:C50"/>
    <mergeCell ref="B55:C55"/>
    <mergeCell ref="B57:C57"/>
    <mergeCell ref="B59:C59"/>
    <mergeCell ref="B61:C61"/>
    <mergeCell ref="B63:C63"/>
    <mergeCell ref="B70:C70"/>
    <mergeCell ref="C116:E116"/>
    <mergeCell ref="B109:C109"/>
    <mergeCell ref="B97:C97"/>
    <mergeCell ref="B99:C99"/>
    <mergeCell ref="B101:C101"/>
    <mergeCell ref="B103:C103"/>
    <mergeCell ref="B105:C105"/>
    <mergeCell ref="B107:C107"/>
  </mergeCells>
  <pageMargins left="0.7" right="0.7" top="0.75" bottom="0.75" header="0.3" footer="0.3"/>
  <pageSetup paperSize="9"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O378"/>
  <sheetViews>
    <sheetView topLeftCell="A150" workbookViewId="0">
      <selection activeCell="F158" sqref="F158"/>
    </sheetView>
  </sheetViews>
  <sheetFormatPr defaultColWidth="9.109375" defaultRowHeight="13.2"/>
  <cols>
    <col min="1" max="1" width="4.5546875" style="191" customWidth="1"/>
    <col min="2" max="2" width="6" style="191" customWidth="1"/>
    <col min="3" max="3" width="62.33203125" style="191" customWidth="1"/>
    <col min="4" max="4" width="5.88671875" style="191" customWidth="1"/>
    <col min="5" max="5" width="5.6640625" style="193" customWidth="1"/>
    <col min="6" max="6" width="9.88671875" style="12" customWidth="1"/>
    <col min="7" max="7" width="11.44140625" style="12" customWidth="1"/>
    <col min="8" max="8" width="11.44140625" style="61" customWidth="1"/>
    <col min="9" max="9" width="10.5546875" style="61" customWidth="1"/>
    <col min="10" max="10" width="9.109375" style="191"/>
    <col min="11" max="11" width="9.33203125" style="60" customWidth="1"/>
    <col min="12" max="12" width="9.109375" style="67"/>
    <col min="13" max="16384" width="9.109375" style="191"/>
  </cols>
  <sheetData>
    <row r="2" spans="1:14" ht="21">
      <c r="A2" s="75"/>
      <c r="B2" s="75"/>
      <c r="C2" s="75"/>
      <c r="D2" s="75"/>
      <c r="E2" s="75"/>
      <c r="F2" s="75"/>
      <c r="G2" s="75"/>
    </row>
    <row r="3" spans="1:14" ht="21">
      <c r="A3" s="442" t="s">
        <v>621</v>
      </c>
      <c r="B3" s="442"/>
      <c r="C3" s="442"/>
      <c r="D3" s="442"/>
      <c r="E3" s="442"/>
      <c r="F3" s="442"/>
      <c r="G3" s="442"/>
      <c r="H3" s="442"/>
      <c r="I3" s="442"/>
    </row>
    <row r="4" spans="1:14" ht="21">
      <c r="A4" s="442" t="s">
        <v>201</v>
      </c>
      <c r="B4" s="442"/>
      <c r="C4" s="442"/>
      <c r="D4" s="442"/>
      <c r="E4" s="442"/>
      <c r="F4" s="442"/>
      <c r="G4" s="442"/>
      <c r="H4" s="442"/>
      <c r="I4" s="442"/>
    </row>
    <row r="5" spans="1:14" ht="21">
      <c r="A5" s="443" t="s">
        <v>253</v>
      </c>
      <c r="B5" s="443"/>
      <c r="C5" s="443"/>
      <c r="D5" s="443"/>
      <c r="E5" s="443"/>
      <c r="F5" s="443"/>
      <c r="G5" s="443"/>
      <c r="H5" s="443"/>
      <c r="I5" s="443"/>
      <c r="L5" s="444"/>
      <c r="M5" s="444"/>
      <c r="N5" s="444"/>
    </row>
    <row r="6" spans="1:14" ht="21">
      <c r="A6" s="442" t="s">
        <v>291</v>
      </c>
      <c r="B6" s="442"/>
      <c r="C6" s="442"/>
      <c r="D6" s="442"/>
      <c r="E6" s="442"/>
      <c r="F6" s="442"/>
      <c r="G6" s="442"/>
      <c r="H6" s="442"/>
      <c r="I6" s="442"/>
    </row>
    <row r="7" spans="1:14" ht="21">
      <c r="A7" s="177"/>
      <c r="B7" s="177"/>
      <c r="C7" s="177"/>
      <c r="D7" s="177"/>
      <c r="E7" s="177"/>
      <c r="F7" s="15"/>
      <c r="G7" s="15"/>
    </row>
    <row r="8" spans="1:14" ht="15.6">
      <c r="A8" s="11"/>
      <c r="B8" s="11"/>
    </row>
    <row r="9" spans="1:14" ht="15.6">
      <c r="A9" s="11"/>
      <c r="B9" s="11"/>
    </row>
    <row r="10" spans="1:14" ht="26.4">
      <c r="A10" s="2"/>
      <c r="B10" s="2"/>
      <c r="G10" s="22" t="s">
        <v>2</v>
      </c>
      <c r="H10" s="62" t="s">
        <v>241</v>
      </c>
      <c r="I10" s="62" t="s">
        <v>280</v>
      </c>
    </row>
    <row r="11" spans="1:14">
      <c r="A11" s="2"/>
      <c r="B11" s="2"/>
      <c r="G11" s="16"/>
    </row>
    <row r="12" spans="1:14">
      <c r="A12" s="2" t="s">
        <v>12</v>
      </c>
      <c r="B12" s="2"/>
      <c r="C12" s="6" t="s">
        <v>0</v>
      </c>
      <c r="G12" s="25">
        <f>G57</f>
        <v>5000</v>
      </c>
      <c r="H12" s="25">
        <f>H57</f>
        <v>5000</v>
      </c>
      <c r="I12" s="25">
        <f>I57</f>
        <v>0</v>
      </c>
    </row>
    <row r="13" spans="1:14">
      <c r="A13" s="2"/>
      <c r="B13" s="2"/>
      <c r="C13" s="6"/>
    </row>
    <row r="14" spans="1:14">
      <c r="A14" s="2" t="s">
        <v>13</v>
      </c>
      <c r="B14" s="2"/>
      <c r="C14" s="6" t="s">
        <v>8</v>
      </c>
      <c r="G14" s="25">
        <f>G85</f>
        <v>0</v>
      </c>
      <c r="H14" s="25">
        <f>H85</f>
        <v>0</v>
      </c>
      <c r="I14" s="25">
        <f>I85</f>
        <v>0</v>
      </c>
    </row>
    <row r="15" spans="1:14">
      <c r="A15" s="2"/>
      <c r="B15" s="2"/>
      <c r="C15" s="6"/>
    </row>
    <row r="16" spans="1:14">
      <c r="A16" s="2"/>
      <c r="B16" s="2"/>
      <c r="C16" s="6"/>
    </row>
    <row r="17" spans="1:12">
      <c r="A17" s="7" t="s">
        <v>14</v>
      </c>
      <c r="B17" s="7"/>
      <c r="C17" s="5" t="s">
        <v>217</v>
      </c>
      <c r="G17" s="25">
        <f>G105</f>
        <v>0</v>
      </c>
      <c r="H17" s="25">
        <f>H105</f>
        <v>0</v>
      </c>
      <c r="I17" s="25">
        <f>I105</f>
        <v>0</v>
      </c>
    </row>
    <row r="18" spans="1:12">
      <c r="A18" s="7"/>
      <c r="B18" s="7"/>
      <c r="C18" s="5"/>
    </row>
    <row r="19" spans="1:12">
      <c r="A19" s="2" t="s">
        <v>15</v>
      </c>
      <c r="B19" s="2"/>
      <c r="C19" s="5" t="s">
        <v>158</v>
      </c>
      <c r="G19" s="25">
        <f>G118</f>
        <v>0</v>
      </c>
      <c r="H19" s="25">
        <f>H118</f>
        <v>0</v>
      </c>
      <c r="I19" s="25">
        <f>I118</f>
        <v>0</v>
      </c>
    </row>
    <row r="20" spans="1:12">
      <c r="A20" s="2"/>
      <c r="B20" s="2"/>
      <c r="C20" s="5"/>
    </row>
    <row r="21" spans="1:12">
      <c r="A21" s="7" t="s">
        <v>16</v>
      </c>
      <c r="B21" s="7"/>
      <c r="C21" s="5" t="s">
        <v>48</v>
      </c>
      <c r="D21" s="70"/>
      <c r="G21" s="25">
        <f>G151</f>
        <v>0</v>
      </c>
      <c r="H21" s="25">
        <f>H151</f>
        <v>0</v>
      </c>
      <c r="I21" s="25">
        <f>I151</f>
        <v>0</v>
      </c>
    </row>
    <row r="22" spans="1:12">
      <c r="A22" s="7"/>
      <c r="B22" s="7"/>
      <c r="C22" s="5"/>
    </row>
    <row r="23" spans="1:12" s="34" customFormat="1">
      <c r="A23" s="53" t="s">
        <v>182</v>
      </c>
      <c r="B23" s="32"/>
      <c r="C23" s="72" t="s">
        <v>181</v>
      </c>
      <c r="E23" s="35"/>
      <c r="F23" s="12"/>
      <c r="G23" s="25">
        <f>G164</f>
        <v>700</v>
      </c>
      <c r="H23" s="25">
        <f>H164</f>
        <v>700</v>
      </c>
      <c r="I23" s="25">
        <f>I164</f>
        <v>0</v>
      </c>
      <c r="K23" s="60"/>
      <c r="L23" s="68"/>
    </row>
    <row r="24" spans="1:12" s="34" customFormat="1">
      <c r="A24" s="32"/>
      <c r="B24" s="32"/>
      <c r="C24" s="36"/>
      <c r="E24" s="35"/>
      <c r="F24" s="12"/>
      <c r="G24" s="12"/>
      <c r="H24" s="63"/>
      <c r="I24" s="63"/>
      <c r="K24" s="60"/>
      <c r="L24" s="68"/>
    </row>
    <row r="25" spans="1:12" ht="13.8" thickBot="1">
      <c r="A25" s="7"/>
      <c r="B25" s="7"/>
      <c r="C25" s="8"/>
    </row>
    <row r="26" spans="1:12" ht="13.8" thickBot="1">
      <c r="A26" s="7"/>
      <c r="B26" s="7"/>
      <c r="C26" s="5" t="s">
        <v>17</v>
      </c>
      <c r="G26" s="58">
        <f>SUM(G12:G24)</f>
        <v>5700</v>
      </c>
      <c r="H26" s="58">
        <f>SUM(H12:H24)</f>
        <v>5700</v>
      </c>
      <c r="I26" s="74">
        <f>SUM(I12:I24)</f>
        <v>0</v>
      </c>
    </row>
    <row r="27" spans="1:12">
      <c r="A27" s="7"/>
      <c r="B27" s="7"/>
      <c r="C27" s="8"/>
      <c r="H27" s="63"/>
      <c r="I27" s="63"/>
    </row>
    <row r="28" spans="1:12">
      <c r="A28" s="7"/>
      <c r="B28" s="7"/>
      <c r="C28" s="1" t="s">
        <v>78</v>
      </c>
      <c r="G28" s="59">
        <f>G26*0.22</f>
        <v>1254</v>
      </c>
      <c r="H28" s="59">
        <f>H26*0.22</f>
        <v>1254</v>
      </c>
      <c r="I28" s="59">
        <f>I26*0.22</f>
        <v>0</v>
      </c>
    </row>
    <row r="29" spans="1:12" ht="13.8" thickBot="1">
      <c r="A29" s="7"/>
      <c r="B29" s="7"/>
      <c r="C29" s="8"/>
    </row>
    <row r="30" spans="1:12" ht="13.8" thickBot="1">
      <c r="A30" s="7"/>
      <c r="B30" s="7"/>
      <c r="C30" s="5" t="s">
        <v>18</v>
      </c>
      <c r="G30" s="58">
        <f>SUM(G26:G28)</f>
        <v>6954</v>
      </c>
      <c r="H30" s="58">
        <f>SUM(H26:H28)</f>
        <v>6954</v>
      </c>
      <c r="I30" s="73">
        <f>SUM(I26:I28)</f>
        <v>0</v>
      </c>
    </row>
    <row r="31" spans="1:12">
      <c r="A31" s="7"/>
      <c r="B31" s="7"/>
      <c r="C31" s="8"/>
    </row>
    <row r="32" spans="1:12">
      <c r="A32" s="7"/>
      <c r="B32" s="7"/>
      <c r="C32" s="1"/>
    </row>
    <row r="33" spans="1:9">
      <c r="A33" s="7"/>
      <c r="B33" s="7"/>
      <c r="C33" s="1"/>
    </row>
    <row r="34" spans="1:9">
      <c r="A34" s="7"/>
      <c r="B34" s="7"/>
      <c r="C34" s="1"/>
    </row>
    <row r="35" spans="1:9">
      <c r="A35" s="7"/>
      <c r="B35" s="32"/>
      <c r="C35" s="36"/>
      <c r="D35" s="34"/>
      <c r="E35" s="35"/>
      <c r="H35" s="63"/>
    </row>
    <row r="36" spans="1:9">
      <c r="A36" s="4" t="s">
        <v>12</v>
      </c>
      <c r="B36" s="4"/>
      <c r="C36" s="6" t="s">
        <v>0</v>
      </c>
    </row>
    <row r="37" spans="1:9">
      <c r="A37" s="2"/>
      <c r="B37" s="2"/>
    </row>
    <row r="38" spans="1:9" ht="26.4">
      <c r="A38" s="10" t="s">
        <v>19</v>
      </c>
      <c r="B38" s="10" t="s">
        <v>20</v>
      </c>
      <c r="C38" s="9" t="s">
        <v>4</v>
      </c>
      <c r="D38" s="10" t="s">
        <v>26</v>
      </c>
      <c r="E38" s="14" t="s">
        <v>281</v>
      </c>
      <c r="F38" s="22" t="s">
        <v>27</v>
      </c>
      <c r="G38" s="62" t="s">
        <v>28</v>
      </c>
      <c r="H38" s="62" t="s">
        <v>241</v>
      </c>
      <c r="I38" s="62" t="s">
        <v>280</v>
      </c>
    </row>
    <row r="39" spans="1:9" ht="26.4">
      <c r="A39" s="17" t="s">
        <v>62</v>
      </c>
      <c r="B39" s="17" t="s">
        <v>111</v>
      </c>
      <c r="C39" s="21" t="s">
        <v>110</v>
      </c>
      <c r="D39" s="196" t="s">
        <v>11</v>
      </c>
      <c r="E39" s="19" t="s">
        <v>79</v>
      </c>
      <c r="F39" s="281">
        <v>0</v>
      </c>
      <c r="G39" s="171">
        <f>ROUND(E39*F39,2)</f>
        <v>0</v>
      </c>
      <c r="H39" s="64">
        <f>G39-I39</f>
        <v>0</v>
      </c>
      <c r="I39" s="64">
        <f>L39*F39</f>
        <v>0</v>
      </c>
    </row>
    <row r="40" spans="1:9">
      <c r="A40" s="17"/>
      <c r="B40" s="17"/>
      <c r="C40" s="183"/>
      <c r="D40" s="183"/>
      <c r="E40" s="37"/>
      <c r="F40" s="281"/>
      <c r="G40" s="171">
        <f t="shared" ref="G40:G56" si="0">ROUND(E40*F40,2)</f>
        <v>0</v>
      </c>
      <c r="H40" s="64"/>
      <c r="I40" s="64"/>
    </row>
    <row r="41" spans="1:9" ht="26.4">
      <c r="A41" s="17" t="s">
        <v>63</v>
      </c>
      <c r="B41" s="17" t="s">
        <v>113</v>
      </c>
      <c r="C41" s="21" t="s">
        <v>112</v>
      </c>
      <c r="D41" s="183" t="s">
        <v>11</v>
      </c>
      <c r="E41" s="19" t="s">
        <v>423</v>
      </c>
      <c r="F41" s="281">
        <v>0</v>
      </c>
      <c r="G41" s="171">
        <f t="shared" si="0"/>
        <v>0</v>
      </c>
      <c r="H41" s="64">
        <f>G41-I41</f>
        <v>0</v>
      </c>
      <c r="I41" s="64">
        <f>L41*F41</f>
        <v>0</v>
      </c>
    </row>
    <row r="42" spans="1:9">
      <c r="A42" s="17"/>
      <c r="B42" s="17"/>
      <c r="C42" s="21"/>
      <c r="D42" s="183"/>
      <c r="E42" s="19"/>
      <c r="F42" s="281"/>
      <c r="G42" s="171">
        <f t="shared" si="0"/>
        <v>0</v>
      </c>
      <c r="H42" s="64"/>
      <c r="I42" s="64"/>
    </row>
    <row r="43" spans="1:9" ht="26.4">
      <c r="A43" s="17" t="s">
        <v>64</v>
      </c>
      <c r="B43" s="17" t="s">
        <v>80</v>
      </c>
      <c r="C43" s="21" t="s">
        <v>114</v>
      </c>
      <c r="D43" s="196" t="s">
        <v>6</v>
      </c>
      <c r="E43" s="19" t="s">
        <v>231</v>
      </c>
      <c r="F43" s="281">
        <v>0</v>
      </c>
      <c r="G43" s="171">
        <f t="shared" si="0"/>
        <v>0</v>
      </c>
      <c r="H43" s="64">
        <f>G43-I43</f>
        <v>0</v>
      </c>
      <c r="I43" s="64">
        <f>L43*F43</f>
        <v>0</v>
      </c>
    </row>
    <row r="44" spans="1:9">
      <c r="A44" s="17"/>
      <c r="B44" s="17"/>
      <c r="C44" s="24"/>
      <c r="D44" s="183"/>
      <c r="E44" s="19"/>
      <c r="F44" s="281"/>
      <c r="G44" s="171">
        <f t="shared" si="0"/>
        <v>0</v>
      </c>
      <c r="H44" s="64"/>
      <c r="I44" s="64"/>
    </row>
    <row r="45" spans="1:9">
      <c r="A45" s="17" t="s">
        <v>65</v>
      </c>
      <c r="B45" s="17" t="s">
        <v>116</v>
      </c>
      <c r="C45" s="24" t="s">
        <v>115</v>
      </c>
      <c r="D45" s="196" t="s">
        <v>5</v>
      </c>
      <c r="E45" s="19" t="s">
        <v>292</v>
      </c>
      <c r="F45" s="281">
        <v>0</v>
      </c>
      <c r="G45" s="171">
        <f t="shared" si="0"/>
        <v>0</v>
      </c>
      <c r="H45" s="64">
        <f>G45-I45</f>
        <v>0</v>
      </c>
      <c r="I45" s="64">
        <f>L45*F45</f>
        <v>0</v>
      </c>
    </row>
    <row r="46" spans="1:9">
      <c r="A46" s="17"/>
      <c r="B46" s="17"/>
      <c r="C46" s="24"/>
      <c r="D46" s="196"/>
      <c r="E46" s="19"/>
      <c r="F46" s="281"/>
      <c r="G46" s="171">
        <f t="shared" si="0"/>
        <v>0</v>
      </c>
      <c r="H46" s="64"/>
      <c r="I46" s="64"/>
    </row>
    <row r="47" spans="1:9" ht="26.4">
      <c r="A47" s="17" t="s">
        <v>60</v>
      </c>
      <c r="B47" s="17" t="s">
        <v>123</v>
      </c>
      <c r="C47" s="24" t="s">
        <v>208</v>
      </c>
      <c r="D47" s="196" t="s">
        <v>6</v>
      </c>
      <c r="E47" s="19" t="s">
        <v>127</v>
      </c>
      <c r="F47" s="281">
        <v>0</v>
      </c>
      <c r="G47" s="171">
        <f t="shared" si="0"/>
        <v>0</v>
      </c>
      <c r="H47" s="64">
        <f>G47-I47</f>
        <v>0</v>
      </c>
      <c r="I47" s="64">
        <f>L47*F47</f>
        <v>0</v>
      </c>
    </row>
    <row r="48" spans="1:9">
      <c r="A48" s="17"/>
      <c r="B48" s="17"/>
      <c r="C48" s="21"/>
      <c r="D48" s="183"/>
      <c r="E48" s="19"/>
      <c r="F48" s="281"/>
      <c r="G48" s="171">
        <f t="shared" si="0"/>
        <v>0</v>
      </c>
      <c r="H48" s="64"/>
      <c r="I48" s="64"/>
    </row>
    <row r="49" spans="1:10" ht="26.4">
      <c r="A49" s="17" t="s">
        <v>61</v>
      </c>
      <c r="B49" s="17" t="s">
        <v>160</v>
      </c>
      <c r="C49" s="21" t="s">
        <v>161</v>
      </c>
      <c r="D49" s="196" t="s">
        <v>11</v>
      </c>
      <c r="E49" s="19" t="s">
        <v>152</v>
      </c>
      <c r="F49" s="281">
        <v>0</v>
      </c>
      <c r="G49" s="171">
        <f t="shared" si="0"/>
        <v>0</v>
      </c>
      <c r="H49" s="64">
        <f>G49-I49</f>
        <v>0</v>
      </c>
      <c r="I49" s="64">
        <f>L49*F49</f>
        <v>0</v>
      </c>
    </row>
    <row r="50" spans="1:10">
      <c r="A50" s="17"/>
      <c r="B50" s="17"/>
      <c r="C50" s="21"/>
      <c r="D50" s="196"/>
      <c r="E50" s="19"/>
      <c r="F50" s="13"/>
      <c r="G50" s="171">
        <f t="shared" si="0"/>
        <v>0</v>
      </c>
      <c r="H50" s="64"/>
      <c r="I50" s="64"/>
    </row>
    <row r="51" spans="1:10" ht="26.4">
      <c r="A51" s="17" t="s">
        <v>66</v>
      </c>
      <c r="B51" s="23" t="s">
        <v>59</v>
      </c>
      <c r="C51" s="24" t="s">
        <v>204</v>
      </c>
      <c r="D51" s="183" t="s">
        <v>3</v>
      </c>
      <c r="E51" s="19" t="s">
        <v>79</v>
      </c>
      <c r="F51" s="13">
        <v>5000</v>
      </c>
      <c r="G51" s="171">
        <f t="shared" si="0"/>
        <v>5000</v>
      </c>
      <c r="H51" s="64">
        <f>G51-I51</f>
        <v>5000</v>
      </c>
      <c r="I51" s="64">
        <f>L51*F51</f>
        <v>0</v>
      </c>
    </row>
    <row r="52" spans="1:10">
      <c r="A52" s="17"/>
      <c r="B52" s="17"/>
      <c r="C52" s="38"/>
      <c r="D52" s="183"/>
      <c r="E52" s="37"/>
      <c r="F52" s="30"/>
      <c r="G52" s="171">
        <f t="shared" si="0"/>
        <v>0</v>
      </c>
      <c r="H52" s="64"/>
      <c r="I52" s="64"/>
    </row>
    <row r="53" spans="1:10">
      <c r="A53" s="17" t="s">
        <v>67</v>
      </c>
      <c r="B53" s="17" t="s">
        <v>22</v>
      </c>
      <c r="C53" s="21" t="s">
        <v>24</v>
      </c>
      <c r="D53" s="183" t="s">
        <v>11</v>
      </c>
      <c r="E53" s="19" t="s">
        <v>79</v>
      </c>
      <c r="F53" s="281">
        <v>0</v>
      </c>
      <c r="G53" s="171">
        <f t="shared" si="0"/>
        <v>0</v>
      </c>
      <c r="H53" s="64">
        <f>G53-I53</f>
        <v>0</v>
      </c>
      <c r="I53" s="64">
        <f>L53*F53</f>
        <v>0</v>
      </c>
    </row>
    <row r="54" spans="1:10">
      <c r="A54" s="17"/>
      <c r="B54" s="17"/>
      <c r="C54" s="183"/>
      <c r="D54" s="183"/>
      <c r="E54" s="37"/>
      <c r="F54" s="281"/>
      <c r="G54" s="171">
        <f t="shared" si="0"/>
        <v>0</v>
      </c>
      <c r="H54" s="64"/>
      <c r="I54" s="64"/>
    </row>
    <row r="55" spans="1:10">
      <c r="A55" s="17" t="s">
        <v>225</v>
      </c>
      <c r="B55" s="17" t="s">
        <v>23</v>
      </c>
      <c r="C55" s="21" t="s">
        <v>25</v>
      </c>
      <c r="D55" s="183" t="s">
        <v>11</v>
      </c>
      <c r="E55" s="19" t="s">
        <v>79</v>
      </c>
      <c r="F55" s="281">
        <v>0</v>
      </c>
      <c r="G55" s="171">
        <f t="shared" si="0"/>
        <v>0</v>
      </c>
      <c r="H55" s="64">
        <f>G55-I55</f>
        <v>0</v>
      </c>
      <c r="I55" s="64">
        <f>L55*F55</f>
        <v>0</v>
      </c>
    </row>
    <row r="56" spans="1:10">
      <c r="A56" s="17"/>
      <c r="B56" s="23"/>
      <c r="C56" s="24"/>
      <c r="D56" s="183"/>
      <c r="E56" s="37"/>
      <c r="F56" s="13"/>
      <c r="G56" s="171">
        <f t="shared" si="0"/>
        <v>0</v>
      </c>
      <c r="H56" s="64"/>
      <c r="I56" s="64"/>
    </row>
    <row r="57" spans="1:10">
      <c r="A57" s="26"/>
      <c r="B57" s="26"/>
      <c r="C57" s="27" t="s">
        <v>7</v>
      </c>
      <c r="D57" s="39"/>
      <c r="E57" s="40"/>
      <c r="F57" s="28"/>
      <c r="G57" s="172">
        <f>SUM(G39:G56)</f>
        <v>5000</v>
      </c>
      <c r="H57" s="29">
        <f>SUM(H39:H56)</f>
        <v>5000</v>
      </c>
      <c r="I57" s="29">
        <f>SUM(I39:I56)</f>
        <v>0</v>
      </c>
      <c r="J57" s="66"/>
    </row>
    <row r="58" spans="1:10">
      <c r="A58" s="44"/>
      <c r="B58" s="44"/>
      <c r="C58" s="45"/>
      <c r="D58" s="180"/>
      <c r="E58" s="46"/>
      <c r="F58" s="13"/>
      <c r="G58" s="173"/>
      <c r="H58" s="64"/>
      <c r="I58" s="64"/>
    </row>
    <row r="59" spans="1:10">
      <c r="A59" s="44"/>
      <c r="B59" s="44"/>
      <c r="C59" s="45"/>
      <c r="D59" s="180"/>
      <c r="E59" s="46"/>
      <c r="F59" s="13"/>
      <c r="G59" s="173"/>
      <c r="H59" s="64"/>
      <c r="I59" s="64"/>
    </row>
    <row r="60" spans="1:10">
      <c r="A60" s="17"/>
      <c r="B60" s="17"/>
      <c r="C60" s="183"/>
      <c r="D60" s="183"/>
      <c r="E60" s="37"/>
      <c r="F60" s="13"/>
      <c r="G60" s="170"/>
      <c r="H60" s="64"/>
      <c r="I60" s="64"/>
    </row>
    <row r="61" spans="1:10">
      <c r="A61" s="18" t="s">
        <v>13</v>
      </c>
      <c r="B61" s="18"/>
      <c r="C61" s="20" t="s">
        <v>8</v>
      </c>
      <c r="D61" s="183"/>
      <c r="E61" s="37"/>
      <c r="F61" s="13"/>
      <c r="G61" s="170"/>
      <c r="H61" s="64"/>
      <c r="I61" s="64"/>
    </row>
    <row r="62" spans="1:10">
      <c r="A62" s="17"/>
      <c r="B62" s="17"/>
      <c r="C62" s="183"/>
      <c r="D62" s="183"/>
      <c r="E62" s="37"/>
      <c r="F62" s="13"/>
      <c r="G62" s="170"/>
      <c r="H62" s="64"/>
      <c r="I62" s="64"/>
    </row>
    <row r="63" spans="1:10" ht="26.4">
      <c r="A63" s="17" t="s">
        <v>29</v>
      </c>
      <c r="B63" s="17" t="s">
        <v>168</v>
      </c>
      <c r="C63" s="24" t="s">
        <v>264</v>
      </c>
      <c r="D63" s="196" t="s">
        <v>6</v>
      </c>
      <c r="E63" s="19" t="s">
        <v>293</v>
      </c>
      <c r="F63" s="281">
        <v>0</v>
      </c>
      <c r="G63" s="171">
        <f t="shared" ref="G63:G83" si="1">ROUND(E63*F63,2)</f>
        <v>0</v>
      </c>
      <c r="H63" s="64">
        <f>G63-I63</f>
        <v>0</v>
      </c>
      <c r="I63" s="64">
        <f>L63*F63</f>
        <v>0</v>
      </c>
    </row>
    <row r="64" spans="1:10">
      <c r="A64" s="17"/>
      <c r="B64" s="17"/>
      <c r="C64" s="183"/>
      <c r="D64" s="183"/>
      <c r="E64" s="37"/>
      <c r="F64" s="281"/>
      <c r="G64" s="171">
        <f t="shared" si="1"/>
        <v>0</v>
      </c>
      <c r="H64" s="64"/>
      <c r="I64" s="64"/>
    </row>
    <row r="65" spans="1:9" ht="26.4">
      <c r="A65" s="17" t="s">
        <v>30</v>
      </c>
      <c r="B65" s="17" t="s">
        <v>74</v>
      </c>
      <c r="C65" s="24" t="s">
        <v>169</v>
      </c>
      <c r="D65" s="196" t="s">
        <v>9</v>
      </c>
      <c r="E65" s="19" t="s">
        <v>249</v>
      </c>
      <c r="F65" s="281">
        <v>0</v>
      </c>
      <c r="G65" s="171">
        <f t="shared" si="1"/>
        <v>0</v>
      </c>
      <c r="H65" s="64">
        <f>G65-I65</f>
        <v>0</v>
      </c>
      <c r="I65" s="64">
        <f>L65*F65</f>
        <v>0</v>
      </c>
    </row>
    <row r="66" spans="1:9">
      <c r="A66" s="17"/>
      <c r="B66" s="17"/>
      <c r="C66" s="183"/>
      <c r="D66" s="183"/>
      <c r="E66" s="37"/>
      <c r="F66" s="281"/>
      <c r="G66" s="171">
        <f t="shared" si="1"/>
        <v>0</v>
      </c>
      <c r="H66" s="64"/>
      <c r="I66" s="64"/>
    </row>
    <row r="67" spans="1:9" ht="26.4">
      <c r="A67" s="17" t="s">
        <v>31</v>
      </c>
      <c r="B67" s="17" t="s">
        <v>74</v>
      </c>
      <c r="C67" s="24" t="s">
        <v>167</v>
      </c>
      <c r="D67" s="183" t="s">
        <v>9</v>
      </c>
      <c r="E67" s="19" t="s">
        <v>294</v>
      </c>
      <c r="F67" s="281">
        <v>0</v>
      </c>
      <c r="G67" s="171">
        <f t="shared" si="1"/>
        <v>0</v>
      </c>
      <c r="H67" s="64">
        <f>G67-I67</f>
        <v>0</v>
      </c>
      <c r="I67" s="64">
        <f>L67*F67</f>
        <v>0</v>
      </c>
    </row>
    <row r="68" spans="1:9">
      <c r="A68" s="17"/>
      <c r="B68" s="17"/>
      <c r="C68" s="183"/>
      <c r="D68" s="183"/>
      <c r="E68" s="37"/>
      <c r="F68" s="281"/>
      <c r="G68" s="171">
        <f t="shared" si="1"/>
        <v>0</v>
      </c>
      <c r="H68" s="64"/>
      <c r="I68" s="64"/>
    </row>
    <row r="69" spans="1:9" ht="39.6">
      <c r="A69" s="17" t="s">
        <v>32</v>
      </c>
      <c r="B69" s="17" t="s">
        <v>35</v>
      </c>
      <c r="C69" s="21" t="s">
        <v>212</v>
      </c>
      <c r="D69" s="183" t="s">
        <v>9</v>
      </c>
      <c r="E69" s="19" t="s">
        <v>252</v>
      </c>
      <c r="F69" s="281">
        <v>0</v>
      </c>
      <c r="G69" s="171">
        <f t="shared" si="1"/>
        <v>0</v>
      </c>
      <c r="H69" s="64">
        <f>G69-I69</f>
        <v>0</v>
      </c>
      <c r="I69" s="64">
        <f>L69*F69</f>
        <v>0</v>
      </c>
    </row>
    <row r="70" spans="1:9">
      <c r="A70" s="17"/>
      <c r="B70" s="17"/>
      <c r="C70" s="183"/>
      <c r="D70" s="183"/>
      <c r="E70" s="37"/>
      <c r="F70" s="281"/>
      <c r="G70" s="171">
        <f t="shared" si="1"/>
        <v>0</v>
      </c>
      <c r="H70" s="64"/>
      <c r="I70" s="64"/>
    </row>
    <row r="71" spans="1:9" ht="39.6">
      <c r="A71" s="17" t="s">
        <v>33</v>
      </c>
      <c r="B71" s="17" t="s">
        <v>75</v>
      </c>
      <c r="C71" s="24" t="s">
        <v>213</v>
      </c>
      <c r="D71" s="183" t="s">
        <v>9</v>
      </c>
      <c r="E71" s="19" t="s">
        <v>250</v>
      </c>
      <c r="F71" s="281">
        <v>0</v>
      </c>
      <c r="G71" s="171">
        <f t="shared" si="1"/>
        <v>0</v>
      </c>
      <c r="H71" s="64">
        <f>G71-I71</f>
        <v>0</v>
      </c>
      <c r="I71" s="64">
        <f>L71*F71</f>
        <v>0</v>
      </c>
    </row>
    <row r="72" spans="1:9">
      <c r="A72" s="17"/>
      <c r="B72" s="17"/>
      <c r="C72" s="183"/>
      <c r="D72" s="183"/>
      <c r="E72" s="37"/>
      <c r="F72" s="281"/>
      <c r="G72" s="171">
        <f t="shared" si="1"/>
        <v>0</v>
      </c>
      <c r="H72" s="64"/>
      <c r="I72" s="64"/>
    </row>
    <row r="73" spans="1:9" ht="26.4">
      <c r="A73" s="17" t="s">
        <v>34</v>
      </c>
      <c r="B73" s="17" t="s">
        <v>36</v>
      </c>
      <c r="C73" s="21" t="s">
        <v>214</v>
      </c>
      <c r="D73" s="183" t="s">
        <v>6</v>
      </c>
      <c r="E73" s="19" t="s">
        <v>295</v>
      </c>
      <c r="F73" s="281">
        <v>0</v>
      </c>
      <c r="G73" s="171">
        <f t="shared" si="1"/>
        <v>0</v>
      </c>
      <c r="H73" s="64">
        <f>G73-I73</f>
        <v>0</v>
      </c>
      <c r="I73" s="64">
        <f>L73*F73</f>
        <v>0</v>
      </c>
    </row>
    <row r="74" spans="1:9">
      <c r="A74" s="17"/>
      <c r="B74" s="17"/>
      <c r="C74" s="21"/>
      <c r="D74" s="183"/>
      <c r="E74" s="37"/>
      <c r="F74" s="281"/>
      <c r="G74" s="171">
        <f t="shared" si="1"/>
        <v>0</v>
      </c>
      <c r="H74" s="64"/>
      <c r="I74" s="64"/>
    </row>
    <row r="75" spans="1:9" ht="26.4">
      <c r="A75" s="17" t="s">
        <v>136</v>
      </c>
      <c r="B75" s="17" t="s">
        <v>37</v>
      </c>
      <c r="C75" s="21" t="s">
        <v>215</v>
      </c>
      <c r="D75" s="183" t="s">
        <v>6</v>
      </c>
      <c r="E75" s="19" t="s">
        <v>296</v>
      </c>
      <c r="F75" s="281">
        <v>0</v>
      </c>
      <c r="G75" s="171">
        <f t="shared" si="1"/>
        <v>0</v>
      </c>
      <c r="H75" s="64">
        <f>G75-I75</f>
        <v>0</v>
      </c>
      <c r="I75" s="64">
        <f>L75*F75</f>
        <v>0</v>
      </c>
    </row>
    <row r="76" spans="1:9">
      <c r="A76" s="17"/>
      <c r="B76" s="17"/>
      <c r="C76" s="21"/>
      <c r="D76" s="183"/>
      <c r="E76" s="19"/>
      <c r="F76" s="281"/>
      <c r="G76" s="171">
        <f t="shared" si="1"/>
        <v>0</v>
      </c>
      <c r="H76" s="64"/>
      <c r="I76" s="64"/>
    </row>
    <row r="77" spans="1:9" ht="26.4">
      <c r="A77" s="17" t="s">
        <v>137</v>
      </c>
      <c r="B77" s="23" t="s">
        <v>59</v>
      </c>
      <c r="C77" s="21" t="s">
        <v>216</v>
      </c>
      <c r="D77" s="196" t="s">
        <v>6</v>
      </c>
      <c r="E77" s="19" t="s">
        <v>256</v>
      </c>
      <c r="F77" s="281">
        <v>0</v>
      </c>
      <c r="G77" s="171">
        <f t="shared" si="1"/>
        <v>0</v>
      </c>
      <c r="H77" s="64">
        <f>G77-I77</f>
        <v>0</v>
      </c>
      <c r="I77" s="64">
        <f>L77*F77</f>
        <v>0</v>
      </c>
    </row>
    <row r="78" spans="1:9">
      <c r="A78" s="17"/>
      <c r="B78" s="17"/>
      <c r="C78" s="183"/>
      <c r="D78" s="183"/>
      <c r="E78" s="37"/>
      <c r="F78" s="281"/>
      <c r="G78" s="171">
        <f t="shared" si="1"/>
        <v>0</v>
      </c>
      <c r="H78" s="64"/>
      <c r="I78" s="64"/>
    </row>
    <row r="79" spans="1:9">
      <c r="A79" s="17" t="s">
        <v>138</v>
      </c>
      <c r="B79" s="17" t="s">
        <v>38</v>
      </c>
      <c r="C79" s="21" t="s">
        <v>39</v>
      </c>
      <c r="D79" s="183" t="s">
        <v>6</v>
      </c>
      <c r="E79" s="19" t="s">
        <v>254</v>
      </c>
      <c r="F79" s="281">
        <v>0</v>
      </c>
      <c r="G79" s="171">
        <f t="shared" si="1"/>
        <v>0</v>
      </c>
      <c r="H79" s="64">
        <f>G79-I79</f>
        <v>0</v>
      </c>
      <c r="I79" s="64">
        <f>L79*F79</f>
        <v>0</v>
      </c>
    </row>
    <row r="80" spans="1:9">
      <c r="A80" s="17"/>
      <c r="B80" s="23"/>
      <c r="C80" s="183"/>
      <c r="D80" s="183"/>
      <c r="E80" s="37"/>
      <c r="F80" s="281"/>
      <c r="G80" s="171">
        <f t="shared" si="1"/>
        <v>0</v>
      </c>
      <c r="H80" s="64"/>
      <c r="I80" s="64"/>
    </row>
    <row r="81" spans="1:9" ht="26.4">
      <c r="A81" s="17" t="s">
        <v>140</v>
      </c>
      <c r="B81" s="23" t="s">
        <v>285</v>
      </c>
      <c r="C81" s="183" t="s">
        <v>286</v>
      </c>
      <c r="D81" s="183" t="s">
        <v>9</v>
      </c>
      <c r="E81" s="19" t="s">
        <v>250</v>
      </c>
      <c r="F81" s="281">
        <v>0</v>
      </c>
      <c r="G81" s="171">
        <f t="shared" si="1"/>
        <v>0</v>
      </c>
      <c r="H81" s="64">
        <f>G81-I81</f>
        <v>0</v>
      </c>
      <c r="I81" s="64">
        <f>L81*F81</f>
        <v>0</v>
      </c>
    </row>
    <row r="82" spans="1:9">
      <c r="A82" s="17"/>
      <c r="B82" s="23"/>
      <c r="C82" s="183"/>
      <c r="D82" s="183"/>
      <c r="E82" s="19"/>
      <c r="F82" s="281"/>
      <c r="G82" s="171">
        <f t="shared" si="1"/>
        <v>0</v>
      </c>
      <c r="H82" s="64"/>
      <c r="I82" s="64"/>
    </row>
    <row r="83" spans="1:9" ht="26.4">
      <c r="A83" s="17" t="s">
        <v>139</v>
      </c>
      <c r="B83" s="23" t="s">
        <v>287</v>
      </c>
      <c r="C83" s="183" t="s">
        <v>288</v>
      </c>
      <c r="D83" s="196" t="s">
        <v>9</v>
      </c>
      <c r="E83" s="19" t="s">
        <v>86</v>
      </c>
      <c r="F83" s="281">
        <v>0</v>
      </c>
      <c r="G83" s="171">
        <f t="shared" si="1"/>
        <v>0</v>
      </c>
      <c r="H83" s="64">
        <f>G83-I83</f>
        <v>0</v>
      </c>
      <c r="I83" s="64">
        <f>L83*F83</f>
        <v>0</v>
      </c>
    </row>
    <row r="84" spans="1:9">
      <c r="A84" s="17"/>
      <c r="B84" s="23"/>
      <c r="C84" s="183"/>
      <c r="D84" s="183"/>
      <c r="E84" s="37"/>
      <c r="F84" s="13"/>
      <c r="G84" s="170"/>
      <c r="H84" s="64"/>
      <c r="I84" s="64"/>
    </row>
    <row r="85" spans="1:9">
      <c r="A85" s="26"/>
      <c r="B85" s="26"/>
      <c r="C85" s="27" t="s">
        <v>10</v>
      </c>
      <c r="D85" s="39"/>
      <c r="E85" s="40"/>
      <c r="F85" s="28"/>
      <c r="G85" s="172">
        <f>SUM(G63:G84)</f>
        <v>0</v>
      </c>
      <c r="H85" s="29">
        <f>SUM(H63:H84)</f>
        <v>0</v>
      </c>
      <c r="I85" s="29">
        <f>SUM(I63:I84)</f>
        <v>0</v>
      </c>
    </row>
    <row r="86" spans="1:9">
      <c r="A86" s="44"/>
      <c r="B86" s="44"/>
      <c r="C86" s="45"/>
      <c r="D86" s="180"/>
      <c r="E86" s="46"/>
      <c r="F86" s="13"/>
      <c r="G86" s="173"/>
      <c r="H86" s="64"/>
      <c r="I86" s="64"/>
    </row>
    <row r="87" spans="1:9">
      <c r="A87" s="44"/>
      <c r="B87" s="44"/>
      <c r="C87" s="45"/>
      <c r="D87" s="180"/>
      <c r="E87" s="46"/>
      <c r="F87" s="13"/>
      <c r="G87" s="173"/>
      <c r="H87" s="64"/>
      <c r="I87" s="64"/>
    </row>
    <row r="88" spans="1:9">
      <c r="A88" s="17"/>
      <c r="B88" s="17"/>
      <c r="C88" s="183"/>
      <c r="D88" s="183"/>
      <c r="E88" s="37"/>
      <c r="F88" s="13"/>
      <c r="G88" s="170"/>
      <c r="H88" s="64"/>
      <c r="I88" s="64"/>
    </row>
    <row r="89" spans="1:9">
      <c r="A89" s="18" t="s">
        <v>14</v>
      </c>
      <c r="B89" s="18"/>
      <c r="C89" s="20" t="s">
        <v>217</v>
      </c>
      <c r="D89" s="183"/>
      <c r="E89" s="37"/>
      <c r="F89" s="13"/>
      <c r="G89" s="170"/>
      <c r="H89" s="64"/>
      <c r="I89" s="64"/>
    </row>
    <row r="90" spans="1:9">
      <c r="A90" s="17"/>
      <c r="B90" s="17"/>
      <c r="C90" s="183"/>
      <c r="D90" s="183"/>
      <c r="E90" s="37"/>
      <c r="F90" s="13"/>
      <c r="G90" s="170"/>
      <c r="H90" s="64"/>
      <c r="I90" s="64"/>
    </row>
    <row r="91" spans="1:9" ht="26.4">
      <c r="A91" s="17" t="s">
        <v>40</v>
      </c>
      <c r="B91" s="23" t="s">
        <v>332</v>
      </c>
      <c r="C91" s="21" t="s">
        <v>331</v>
      </c>
      <c r="D91" s="183" t="s">
        <v>9</v>
      </c>
      <c r="E91" s="19" t="s">
        <v>256</v>
      </c>
      <c r="F91" s="281">
        <v>0</v>
      </c>
      <c r="G91" s="171">
        <f t="shared" ref="G91:G103" si="2">ROUND(E91*F91,2)</f>
        <v>0</v>
      </c>
      <c r="H91" s="64">
        <f>G91-I91</f>
        <v>0</v>
      </c>
      <c r="I91" s="64">
        <f>L91*F91</f>
        <v>0</v>
      </c>
    </row>
    <row r="92" spans="1:9">
      <c r="A92" s="17"/>
      <c r="B92" s="17"/>
      <c r="C92" s="21"/>
      <c r="D92" s="183"/>
      <c r="E92" s="37"/>
      <c r="F92" s="281"/>
      <c r="G92" s="171">
        <f t="shared" si="2"/>
        <v>0</v>
      </c>
      <c r="H92" s="64"/>
      <c r="I92" s="64"/>
    </row>
    <row r="93" spans="1:9" ht="26.4">
      <c r="A93" s="17" t="s">
        <v>227</v>
      </c>
      <c r="B93" s="80" t="s">
        <v>333</v>
      </c>
      <c r="C93" s="81" t="s">
        <v>334</v>
      </c>
      <c r="D93" s="183" t="s">
        <v>9</v>
      </c>
      <c r="E93" s="19" t="s">
        <v>297</v>
      </c>
      <c r="F93" s="281">
        <v>0</v>
      </c>
      <c r="G93" s="171">
        <f t="shared" si="2"/>
        <v>0</v>
      </c>
      <c r="H93" s="64">
        <f>G93-I93</f>
        <v>0</v>
      </c>
      <c r="I93" s="64">
        <f>L93*F93</f>
        <v>0</v>
      </c>
    </row>
    <row r="94" spans="1:9">
      <c r="A94" s="17"/>
      <c r="B94" s="17"/>
      <c r="C94" s="21"/>
      <c r="D94" s="183"/>
      <c r="E94" s="37"/>
      <c r="F94" s="281"/>
      <c r="G94" s="171">
        <f t="shared" si="2"/>
        <v>0</v>
      </c>
      <c r="H94" s="64"/>
      <c r="I94" s="64"/>
    </row>
    <row r="95" spans="1:9">
      <c r="A95" s="17" t="s">
        <v>228</v>
      </c>
      <c r="B95" s="23" t="s">
        <v>59</v>
      </c>
      <c r="C95" s="21" t="s">
        <v>76</v>
      </c>
      <c r="D95" s="183" t="s">
        <v>6</v>
      </c>
      <c r="E95" s="19" t="s">
        <v>298</v>
      </c>
      <c r="F95" s="281">
        <v>0</v>
      </c>
      <c r="G95" s="171">
        <f t="shared" si="2"/>
        <v>0</v>
      </c>
      <c r="H95" s="64">
        <f>G95-I95</f>
        <v>0</v>
      </c>
      <c r="I95" s="64">
        <f>L95*F95</f>
        <v>0</v>
      </c>
    </row>
    <row r="96" spans="1:9">
      <c r="A96" s="17"/>
      <c r="B96" s="23"/>
      <c r="C96" s="21"/>
      <c r="D96" s="196"/>
      <c r="E96" s="76"/>
      <c r="F96" s="281"/>
      <c r="G96" s="171">
        <f t="shared" si="2"/>
        <v>0</v>
      </c>
      <c r="H96" s="64"/>
      <c r="I96" s="64"/>
    </row>
    <row r="97" spans="1:15" ht="26.4">
      <c r="A97" s="17" t="s">
        <v>41</v>
      </c>
      <c r="B97" s="23" t="s">
        <v>427</v>
      </c>
      <c r="C97" s="49" t="s">
        <v>426</v>
      </c>
      <c r="D97" s="196" t="s">
        <v>6</v>
      </c>
      <c r="E97" s="84">
        <v>1600</v>
      </c>
      <c r="F97" s="281">
        <v>0</v>
      </c>
      <c r="G97" s="171">
        <f t="shared" si="2"/>
        <v>0</v>
      </c>
      <c r="H97" s="64">
        <f>G97-I97</f>
        <v>0</v>
      </c>
      <c r="I97" s="64">
        <f>L97*F97</f>
        <v>0</v>
      </c>
    </row>
    <row r="98" spans="1:15">
      <c r="A98" s="17"/>
      <c r="B98" s="23"/>
      <c r="C98" s="49"/>
      <c r="D98" s="196"/>
      <c r="E98" s="84"/>
      <c r="F98" s="281"/>
      <c r="G98" s="171">
        <f t="shared" si="2"/>
        <v>0</v>
      </c>
      <c r="H98" s="64"/>
      <c r="I98" s="64"/>
    </row>
    <row r="99" spans="1:15" ht="26.4">
      <c r="A99" s="17" t="s">
        <v>42</v>
      </c>
      <c r="B99" s="23" t="s">
        <v>425</v>
      </c>
      <c r="C99" s="49" t="s">
        <v>390</v>
      </c>
      <c r="D99" s="196" t="s">
        <v>6</v>
      </c>
      <c r="E99" s="84">
        <v>70</v>
      </c>
      <c r="F99" s="281">
        <v>0</v>
      </c>
      <c r="G99" s="171">
        <f t="shared" si="2"/>
        <v>0</v>
      </c>
      <c r="H99" s="64">
        <f>G99-I99</f>
        <v>0</v>
      </c>
      <c r="I99" s="64">
        <f>L99*F99</f>
        <v>0</v>
      </c>
    </row>
    <row r="100" spans="1:15">
      <c r="A100" s="17"/>
      <c r="B100" s="23"/>
      <c r="C100" s="21"/>
      <c r="D100" s="196"/>
      <c r="E100" s="42"/>
      <c r="F100" s="281"/>
      <c r="G100" s="171">
        <f t="shared" si="2"/>
        <v>0</v>
      </c>
      <c r="H100" s="64"/>
      <c r="I100" s="64"/>
    </row>
    <row r="101" spans="1:15" ht="26.4">
      <c r="A101" s="17" t="s">
        <v>77</v>
      </c>
      <c r="B101" s="23" t="s">
        <v>450</v>
      </c>
      <c r="C101" s="49" t="s">
        <v>449</v>
      </c>
      <c r="D101" s="196" t="s">
        <v>9</v>
      </c>
      <c r="E101" s="42">
        <v>29</v>
      </c>
      <c r="F101" s="281">
        <v>0</v>
      </c>
      <c r="G101" s="171">
        <f t="shared" si="2"/>
        <v>0</v>
      </c>
      <c r="H101" s="64">
        <f>G101-I101</f>
        <v>0</v>
      </c>
      <c r="I101" s="64">
        <f>L101*F101</f>
        <v>0</v>
      </c>
    </row>
    <row r="102" spans="1:15">
      <c r="A102" s="17"/>
      <c r="B102" s="17"/>
      <c r="C102" s="21"/>
      <c r="D102" s="196"/>
      <c r="E102" s="19"/>
      <c r="F102" s="281"/>
      <c r="G102" s="171">
        <f t="shared" si="2"/>
        <v>0</v>
      </c>
      <c r="H102" s="64"/>
      <c r="I102" s="64"/>
    </row>
    <row r="103" spans="1:15" ht="26.4">
      <c r="A103" s="17" t="s">
        <v>262</v>
      </c>
      <c r="B103" s="23" t="s">
        <v>339</v>
      </c>
      <c r="C103" s="21" t="s">
        <v>455</v>
      </c>
      <c r="D103" s="196" t="s">
        <v>6</v>
      </c>
      <c r="E103" s="19" t="s">
        <v>255</v>
      </c>
      <c r="F103" s="281">
        <v>0</v>
      </c>
      <c r="G103" s="171">
        <f t="shared" si="2"/>
        <v>0</v>
      </c>
      <c r="H103" s="64">
        <f>G103-I103</f>
        <v>0</v>
      </c>
      <c r="I103" s="64">
        <f>L103*F103</f>
        <v>0</v>
      </c>
      <c r="L103" s="23"/>
      <c r="M103" s="21"/>
      <c r="O103" s="21"/>
    </row>
    <row r="104" spans="1:15">
      <c r="A104" s="17"/>
      <c r="B104" s="17"/>
      <c r="C104" s="21"/>
      <c r="D104" s="183"/>
      <c r="E104" s="37"/>
      <c r="F104" s="13"/>
      <c r="G104" s="171"/>
      <c r="H104" s="64"/>
      <c r="I104" s="64"/>
    </row>
    <row r="105" spans="1:15">
      <c r="A105" s="26"/>
      <c r="B105" s="26"/>
      <c r="C105" s="184" t="s">
        <v>222</v>
      </c>
      <c r="D105" s="184"/>
      <c r="E105" s="40"/>
      <c r="F105" s="28"/>
      <c r="G105" s="172">
        <f>SUM(G91:G103)</f>
        <v>0</v>
      </c>
      <c r="H105" s="29">
        <f>SUM(H91:H103)</f>
        <v>0</v>
      </c>
      <c r="I105" s="29">
        <f>SUM(I91:I103)</f>
        <v>0</v>
      </c>
    </row>
    <row r="106" spans="1:15">
      <c r="A106" s="44"/>
      <c r="B106" s="44"/>
      <c r="C106" s="179"/>
      <c r="D106" s="179"/>
      <c r="E106" s="46"/>
      <c r="F106" s="13"/>
      <c r="G106" s="173"/>
      <c r="H106" s="64"/>
      <c r="I106" s="64"/>
    </row>
    <row r="107" spans="1:15">
      <c r="A107" s="44"/>
      <c r="B107" s="44"/>
      <c r="C107" s="179"/>
      <c r="D107" s="179"/>
      <c r="E107" s="46"/>
      <c r="F107" s="13"/>
      <c r="G107" s="173"/>
      <c r="H107" s="64"/>
      <c r="I107" s="64"/>
    </row>
    <row r="108" spans="1:15">
      <c r="A108" s="17"/>
      <c r="B108" s="103"/>
      <c r="C108" s="183"/>
      <c r="D108" s="183"/>
      <c r="E108" s="37"/>
      <c r="F108" s="13"/>
      <c r="G108" s="170"/>
      <c r="H108" s="64"/>
      <c r="I108" s="64"/>
    </row>
    <row r="109" spans="1:15">
      <c r="A109" s="18" t="s">
        <v>15</v>
      </c>
      <c r="B109" s="18"/>
      <c r="C109" s="20" t="s">
        <v>158</v>
      </c>
      <c r="D109" s="183"/>
      <c r="E109" s="37"/>
      <c r="F109" s="13"/>
      <c r="G109" s="170"/>
      <c r="H109" s="64"/>
      <c r="I109" s="64"/>
    </row>
    <row r="110" spans="1:15">
      <c r="A110" s="18"/>
      <c r="B110" s="18"/>
      <c r="C110" s="20"/>
      <c r="D110" s="183"/>
      <c r="E110" s="37"/>
      <c r="F110" s="13"/>
      <c r="G110" s="170"/>
      <c r="H110" s="64"/>
      <c r="I110" s="64"/>
    </row>
    <row r="111" spans="1:15">
      <c r="A111" s="18"/>
      <c r="B111" s="441" t="s">
        <v>176</v>
      </c>
      <c r="C111" s="441"/>
      <c r="D111" s="441"/>
      <c r="E111" s="441"/>
      <c r="F111" s="13"/>
      <c r="G111" s="170"/>
      <c r="H111" s="64"/>
      <c r="I111" s="64"/>
    </row>
    <row r="112" spans="1:15">
      <c r="A112" s="18"/>
      <c r="B112" s="441"/>
      <c r="C112" s="441"/>
      <c r="D112" s="441"/>
      <c r="E112" s="441"/>
      <c r="F112" s="13"/>
      <c r="G112" s="170"/>
      <c r="H112" s="64"/>
      <c r="I112" s="64"/>
    </row>
    <row r="113" spans="1:9" ht="10.5" customHeight="1">
      <c r="A113" s="18"/>
      <c r="B113" s="441"/>
      <c r="C113" s="441"/>
      <c r="D113" s="441"/>
      <c r="E113" s="441"/>
      <c r="F113" s="13"/>
      <c r="G113" s="170"/>
      <c r="H113" s="64"/>
      <c r="I113" s="64"/>
    </row>
    <row r="114" spans="1:9">
      <c r="A114" s="17"/>
      <c r="B114" s="69"/>
      <c r="C114" s="21"/>
      <c r="D114" s="183"/>
      <c r="E114" s="37"/>
      <c r="F114" s="13"/>
      <c r="G114" s="171"/>
      <c r="H114" s="64"/>
      <c r="I114" s="64"/>
    </row>
    <row r="115" spans="1:9" ht="39.6">
      <c r="A115" s="17" t="s">
        <v>44</v>
      </c>
      <c r="B115" s="69" t="s">
        <v>59</v>
      </c>
      <c r="C115" s="49" t="s">
        <v>451</v>
      </c>
      <c r="D115" s="183" t="s">
        <v>6</v>
      </c>
      <c r="E115" s="37" t="s">
        <v>452</v>
      </c>
      <c r="F115" s="281">
        <v>0</v>
      </c>
      <c r="G115" s="171">
        <f t="shared" ref="G115" si="3">ROUND(E115*F115,2)</f>
        <v>0</v>
      </c>
      <c r="H115" s="64">
        <f>G115-I115</f>
        <v>0</v>
      </c>
      <c r="I115" s="64">
        <f>L115*F115</f>
        <v>0</v>
      </c>
    </row>
    <row r="116" spans="1:9">
      <c r="A116" s="17"/>
      <c r="B116" s="69"/>
      <c r="C116" s="21"/>
      <c r="D116" s="183"/>
      <c r="E116" s="37"/>
      <c r="F116" s="281"/>
      <c r="G116" s="171"/>
      <c r="H116" s="64"/>
      <c r="I116" s="64"/>
    </row>
    <row r="117" spans="1:9" ht="39.6">
      <c r="A117" s="17" t="s">
        <v>45</v>
      </c>
      <c r="B117" s="69" t="s">
        <v>59</v>
      </c>
      <c r="C117" s="21" t="s">
        <v>454</v>
      </c>
      <c r="D117" s="183" t="s">
        <v>5</v>
      </c>
      <c r="E117" s="37" t="s">
        <v>453</v>
      </c>
      <c r="F117" s="281">
        <v>0</v>
      </c>
      <c r="G117" s="171">
        <f t="shared" ref="G117" si="4">ROUND(E117*F117,2)</f>
        <v>0</v>
      </c>
      <c r="H117" s="64">
        <f>G117-I117</f>
        <v>0</v>
      </c>
      <c r="I117" s="64">
        <f>L117*F117</f>
        <v>0</v>
      </c>
    </row>
    <row r="118" spans="1:9">
      <c r="A118" s="26"/>
      <c r="B118" s="26"/>
      <c r="C118" s="27" t="s">
        <v>159</v>
      </c>
      <c r="D118" s="39"/>
      <c r="E118" s="40"/>
      <c r="F118" s="28"/>
      <c r="G118" s="172">
        <f>SUM(G114:G117)</f>
        <v>0</v>
      </c>
      <c r="H118" s="29">
        <f>SUM(H114:H117)</f>
        <v>0</v>
      </c>
      <c r="I118" s="29">
        <f>SUM(I114:I117)</f>
        <v>0</v>
      </c>
    </row>
    <row r="119" spans="1:9">
      <c r="A119" s="17"/>
      <c r="B119" s="17"/>
      <c r="C119" s="183"/>
      <c r="D119" s="183"/>
      <c r="E119" s="37"/>
      <c r="F119" s="13"/>
      <c r="G119" s="170"/>
      <c r="H119" s="64"/>
      <c r="I119" s="64"/>
    </row>
    <row r="120" spans="1:9">
      <c r="A120" s="18" t="s">
        <v>16</v>
      </c>
      <c r="B120" s="18"/>
      <c r="C120" s="20" t="s">
        <v>48</v>
      </c>
      <c r="D120" s="183"/>
      <c r="E120" s="37"/>
      <c r="F120" s="13"/>
      <c r="G120" s="170"/>
      <c r="H120" s="64"/>
      <c r="I120" s="64"/>
    </row>
    <row r="121" spans="1:9">
      <c r="A121" s="18"/>
      <c r="B121" s="18"/>
      <c r="C121" s="20"/>
      <c r="D121" s="183"/>
      <c r="E121" s="37"/>
      <c r="F121" s="13"/>
      <c r="G121" s="170"/>
      <c r="H121" s="64"/>
      <c r="I121" s="64"/>
    </row>
    <row r="122" spans="1:9" ht="26.4">
      <c r="A122" s="17" t="s">
        <v>50</v>
      </c>
      <c r="B122" s="17" t="s">
        <v>55</v>
      </c>
      <c r="C122" s="21" t="s">
        <v>56</v>
      </c>
      <c r="D122" s="183" t="s">
        <v>11</v>
      </c>
      <c r="E122" s="42">
        <v>6</v>
      </c>
      <c r="F122" s="281">
        <v>0</v>
      </c>
      <c r="G122" s="171">
        <f t="shared" ref="G122:G149" si="5">ROUND(E122*F122,2)</f>
        <v>0</v>
      </c>
      <c r="H122" s="64">
        <f>G122-I122</f>
        <v>0</v>
      </c>
      <c r="I122" s="64">
        <f>L122*F122</f>
        <v>0</v>
      </c>
    </row>
    <row r="123" spans="1:9">
      <c r="A123" s="17"/>
      <c r="B123" s="17"/>
      <c r="C123" s="21"/>
      <c r="D123" s="183"/>
      <c r="E123" s="37"/>
      <c r="F123" s="281"/>
      <c r="G123" s="171">
        <f t="shared" si="5"/>
        <v>0</v>
      </c>
      <c r="H123" s="64"/>
      <c r="I123" s="64"/>
    </row>
    <row r="124" spans="1:9" ht="26.4">
      <c r="A124" s="17" t="s">
        <v>51</v>
      </c>
      <c r="B124" s="17" t="s">
        <v>327</v>
      </c>
      <c r="C124" s="21" t="s">
        <v>326</v>
      </c>
      <c r="D124" s="196" t="s">
        <v>11</v>
      </c>
      <c r="E124" s="42">
        <v>6</v>
      </c>
      <c r="F124" s="281">
        <v>0</v>
      </c>
      <c r="G124" s="171">
        <f t="shared" si="5"/>
        <v>0</v>
      </c>
      <c r="H124" s="64">
        <f>G124-I124</f>
        <v>0</v>
      </c>
      <c r="I124" s="64">
        <f>L124*F124</f>
        <v>0</v>
      </c>
    </row>
    <row r="125" spans="1:9">
      <c r="A125" s="17"/>
      <c r="B125" s="17"/>
      <c r="C125" s="183"/>
      <c r="D125" s="183"/>
      <c r="E125" s="37"/>
      <c r="F125" s="281"/>
      <c r="G125" s="171">
        <f t="shared" si="5"/>
        <v>0</v>
      </c>
      <c r="H125" s="64"/>
      <c r="I125" s="64"/>
    </row>
    <row r="126" spans="1:9" ht="26.4">
      <c r="A126" s="17" t="s">
        <v>106</v>
      </c>
      <c r="B126" s="17" t="s">
        <v>107</v>
      </c>
      <c r="C126" s="21" t="s">
        <v>276</v>
      </c>
      <c r="D126" s="183" t="s">
        <v>11</v>
      </c>
      <c r="E126" s="42">
        <v>1</v>
      </c>
      <c r="F126" s="281">
        <v>0</v>
      </c>
      <c r="G126" s="171">
        <f t="shared" si="5"/>
        <v>0</v>
      </c>
      <c r="H126" s="64">
        <f>G126-I126</f>
        <v>0</v>
      </c>
      <c r="I126" s="64">
        <f>L126*F126</f>
        <v>0</v>
      </c>
    </row>
    <row r="127" spans="1:9">
      <c r="A127" s="17"/>
      <c r="B127" s="17"/>
      <c r="C127" s="21"/>
      <c r="D127" s="183"/>
      <c r="E127" s="42"/>
      <c r="F127" s="281"/>
      <c r="G127" s="171">
        <f t="shared" si="5"/>
        <v>0</v>
      </c>
      <c r="H127" s="64"/>
      <c r="I127" s="64"/>
    </row>
    <row r="128" spans="1:9" ht="26.4">
      <c r="A128" s="17" t="s">
        <v>52</v>
      </c>
      <c r="B128" s="17" t="s">
        <v>328</v>
      </c>
      <c r="C128" s="21" t="s">
        <v>329</v>
      </c>
      <c r="D128" s="183" t="s">
        <v>11</v>
      </c>
      <c r="E128" s="42">
        <v>2</v>
      </c>
      <c r="F128" s="281">
        <v>0</v>
      </c>
      <c r="G128" s="171">
        <f t="shared" si="5"/>
        <v>0</v>
      </c>
      <c r="H128" s="64">
        <f>G128-I128</f>
        <v>0</v>
      </c>
      <c r="I128" s="64">
        <f>L128*F128</f>
        <v>0</v>
      </c>
    </row>
    <row r="129" spans="1:9">
      <c r="A129" s="17"/>
      <c r="B129" s="17"/>
      <c r="C129" s="21"/>
      <c r="D129" s="196"/>
      <c r="E129" s="19"/>
      <c r="F129" s="281"/>
      <c r="G129" s="171">
        <f t="shared" si="5"/>
        <v>0</v>
      </c>
      <c r="H129" s="64"/>
      <c r="I129" s="64"/>
    </row>
    <row r="130" spans="1:9" ht="39.6">
      <c r="A130" s="17" t="s">
        <v>53</v>
      </c>
      <c r="B130" s="17" t="s">
        <v>144</v>
      </c>
      <c r="C130" s="21" t="s">
        <v>430</v>
      </c>
      <c r="D130" s="183" t="s">
        <v>11</v>
      </c>
      <c r="E130" s="42">
        <v>4</v>
      </c>
      <c r="F130" s="281">
        <v>0</v>
      </c>
      <c r="G130" s="171">
        <f t="shared" si="5"/>
        <v>0</v>
      </c>
      <c r="H130" s="64">
        <f>G130-I130</f>
        <v>0</v>
      </c>
      <c r="I130" s="64">
        <f>L130*F130</f>
        <v>0</v>
      </c>
    </row>
    <row r="131" spans="1:9">
      <c r="A131" s="17"/>
      <c r="B131" s="17"/>
      <c r="C131" s="21"/>
      <c r="D131" s="196"/>
      <c r="E131" s="19"/>
      <c r="F131" s="281"/>
      <c r="G131" s="171">
        <f t="shared" si="5"/>
        <v>0</v>
      </c>
      <c r="H131" s="64"/>
      <c r="I131" s="64"/>
    </row>
    <row r="132" spans="1:9" ht="39.6">
      <c r="A132" s="103" t="s">
        <v>54</v>
      </c>
      <c r="B132" s="69" t="s">
        <v>59</v>
      </c>
      <c r="C132" s="21" t="s">
        <v>233</v>
      </c>
      <c r="D132" s="196" t="s">
        <v>11</v>
      </c>
      <c r="E132" s="42">
        <v>4</v>
      </c>
      <c r="F132" s="281">
        <v>0</v>
      </c>
      <c r="G132" s="171">
        <f t="shared" si="5"/>
        <v>0</v>
      </c>
      <c r="H132" s="64">
        <f>G132-I132</f>
        <v>0</v>
      </c>
      <c r="I132" s="64">
        <f>L132*F132</f>
        <v>0</v>
      </c>
    </row>
    <row r="133" spans="1:9">
      <c r="A133" s="103"/>
      <c r="B133" s="69"/>
      <c r="C133" s="21"/>
      <c r="D133" s="196"/>
      <c r="E133" s="42"/>
      <c r="F133" s="281"/>
      <c r="G133" s="171">
        <f t="shared" si="5"/>
        <v>0</v>
      </c>
      <c r="H133" s="64"/>
      <c r="I133" s="64"/>
    </row>
    <row r="134" spans="1:9" ht="26.4">
      <c r="A134" s="103" t="s">
        <v>57</v>
      </c>
      <c r="B134" s="69" t="s">
        <v>284</v>
      </c>
      <c r="C134" s="21" t="s">
        <v>283</v>
      </c>
      <c r="D134" s="196" t="s">
        <v>5</v>
      </c>
      <c r="E134" s="42">
        <v>635</v>
      </c>
      <c r="F134" s="281">
        <v>0</v>
      </c>
      <c r="G134" s="171">
        <f t="shared" si="5"/>
        <v>0</v>
      </c>
      <c r="H134" s="64">
        <f>G134-I134</f>
        <v>0</v>
      </c>
      <c r="I134" s="64">
        <f>L134*F134</f>
        <v>0</v>
      </c>
    </row>
    <row r="135" spans="1:9">
      <c r="A135" s="103"/>
      <c r="B135" s="69"/>
      <c r="C135" s="21"/>
      <c r="D135" s="196"/>
      <c r="E135" s="42"/>
      <c r="F135" s="281"/>
      <c r="G135" s="171">
        <f t="shared" si="5"/>
        <v>0</v>
      </c>
      <c r="H135" s="64"/>
      <c r="I135" s="64"/>
    </row>
    <row r="136" spans="1:9">
      <c r="A136" s="438" t="s">
        <v>342</v>
      </c>
      <c r="B136" s="438"/>
      <c r="C136" s="438"/>
      <c r="D136" s="196"/>
      <c r="E136" s="19"/>
      <c r="F136" s="281"/>
      <c r="G136" s="171">
        <f t="shared" si="5"/>
        <v>0</v>
      </c>
      <c r="H136" s="64"/>
      <c r="I136" s="64"/>
    </row>
    <row r="137" spans="1:9">
      <c r="A137" s="103"/>
      <c r="B137" s="69"/>
      <c r="C137" s="21"/>
      <c r="D137" s="196"/>
      <c r="E137" s="42"/>
      <c r="F137" s="281"/>
      <c r="G137" s="171">
        <f t="shared" si="5"/>
        <v>0</v>
      </c>
      <c r="H137" s="64"/>
      <c r="I137" s="64"/>
    </row>
    <row r="138" spans="1:9" ht="42">
      <c r="A138" s="103" t="s">
        <v>58</v>
      </c>
      <c r="B138" s="69" t="s">
        <v>343</v>
      </c>
      <c r="C138" s="21" t="s">
        <v>313</v>
      </c>
      <c r="D138" s="196" t="s">
        <v>5</v>
      </c>
      <c r="E138" s="42">
        <v>3</v>
      </c>
      <c r="F138" s="281">
        <v>0</v>
      </c>
      <c r="G138" s="171">
        <f t="shared" si="5"/>
        <v>0</v>
      </c>
      <c r="H138" s="64">
        <f>G138-I138</f>
        <v>0</v>
      </c>
      <c r="I138" s="64">
        <f>L138*F138</f>
        <v>0</v>
      </c>
    </row>
    <row r="139" spans="1:9">
      <c r="A139" s="103"/>
      <c r="B139" s="69"/>
      <c r="C139" s="21"/>
      <c r="D139" s="196"/>
      <c r="E139" s="19"/>
      <c r="F139" s="281"/>
      <c r="G139" s="171">
        <f t="shared" si="5"/>
        <v>0</v>
      </c>
      <c r="H139" s="64"/>
      <c r="I139" s="64"/>
    </row>
    <row r="140" spans="1:9" ht="26.25" customHeight="1">
      <c r="A140" s="439" t="s">
        <v>438</v>
      </c>
      <c r="B140" s="439"/>
      <c r="C140" s="439"/>
      <c r="D140" s="196"/>
      <c r="E140" s="19"/>
      <c r="F140" s="281"/>
      <c r="G140" s="171">
        <f t="shared" si="5"/>
        <v>0</v>
      </c>
      <c r="H140" s="64"/>
      <c r="I140" s="64"/>
    </row>
    <row r="141" spans="1:9">
      <c r="A141" s="103"/>
      <c r="B141" s="69"/>
      <c r="C141" s="21"/>
      <c r="D141" s="196"/>
      <c r="E141" s="19"/>
      <c r="F141" s="281"/>
      <c r="G141" s="171">
        <f t="shared" si="5"/>
        <v>0</v>
      </c>
      <c r="H141" s="64"/>
      <c r="I141" s="64"/>
    </row>
    <row r="142" spans="1:9" ht="42">
      <c r="A142" s="103" t="s">
        <v>192</v>
      </c>
      <c r="B142" s="69" t="s">
        <v>238</v>
      </c>
      <c r="C142" s="21" t="s">
        <v>239</v>
      </c>
      <c r="D142" s="196" t="s">
        <v>5</v>
      </c>
      <c r="E142" s="42">
        <v>635</v>
      </c>
      <c r="F142" s="281">
        <v>0</v>
      </c>
      <c r="G142" s="171">
        <f t="shared" si="5"/>
        <v>0</v>
      </c>
      <c r="H142" s="64">
        <f>G142-I142</f>
        <v>0</v>
      </c>
      <c r="I142" s="64">
        <f>L142*F142</f>
        <v>0</v>
      </c>
    </row>
    <row r="143" spans="1:9">
      <c r="A143" s="17"/>
      <c r="B143" s="23"/>
      <c r="C143" s="21"/>
      <c r="D143" s="196"/>
      <c r="E143" s="19"/>
      <c r="F143" s="281"/>
      <c r="G143" s="171">
        <f t="shared" si="5"/>
        <v>0</v>
      </c>
      <c r="H143" s="64"/>
      <c r="I143" s="64"/>
    </row>
    <row r="144" spans="1:9">
      <c r="A144" s="438" t="s">
        <v>197</v>
      </c>
      <c r="B144" s="438"/>
      <c r="C144" s="438"/>
      <c r="D144" s="196"/>
      <c r="E144" s="19"/>
      <c r="F144" s="281"/>
      <c r="G144" s="171">
        <f t="shared" si="5"/>
        <v>0</v>
      </c>
      <c r="H144" s="64"/>
      <c r="I144" s="64"/>
    </row>
    <row r="145" spans="1:9" ht="66">
      <c r="A145" s="103" t="s">
        <v>193</v>
      </c>
      <c r="B145" s="103" t="s">
        <v>108</v>
      </c>
      <c r="C145" s="21" t="s">
        <v>604</v>
      </c>
      <c r="D145" s="183" t="s">
        <v>3</v>
      </c>
      <c r="E145" s="37" t="s">
        <v>79</v>
      </c>
      <c r="F145" s="281">
        <v>0</v>
      </c>
      <c r="G145" s="171">
        <f t="shared" si="5"/>
        <v>0</v>
      </c>
      <c r="H145" s="64">
        <f>G145-I145</f>
        <v>0</v>
      </c>
      <c r="I145" s="64">
        <f>L145*F145</f>
        <v>0</v>
      </c>
    </row>
    <row r="146" spans="1:9">
      <c r="A146" s="103"/>
      <c r="B146" s="103"/>
      <c r="C146" s="21"/>
      <c r="D146" s="183"/>
      <c r="E146" s="42"/>
      <c r="F146" s="281"/>
      <c r="G146" s="171">
        <f t="shared" si="5"/>
        <v>0</v>
      </c>
      <c r="H146" s="64"/>
      <c r="I146" s="64"/>
    </row>
    <row r="147" spans="1:9">
      <c r="A147" s="438" t="s">
        <v>346</v>
      </c>
      <c r="B147" s="438"/>
      <c r="C147" s="438"/>
      <c r="D147" s="183"/>
      <c r="E147" s="42"/>
      <c r="F147" s="281"/>
      <c r="G147" s="171">
        <f t="shared" si="5"/>
        <v>0</v>
      </c>
      <c r="H147" s="64"/>
      <c r="I147" s="64"/>
    </row>
    <row r="148" spans="1:9">
      <c r="A148" s="103"/>
      <c r="B148" s="103"/>
      <c r="C148" s="21"/>
      <c r="D148" s="183"/>
      <c r="E148" s="42"/>
      <c r="F148" s="281"/>
      <c r="G148" s="171">
        <f t="shared" si="5"/>
        <v>0</v>
      </c>
      <c r="H148" s="64"/>
      <c r="I148" s="64"/>
    </row>
    <row r="149" spans="1:9" ht="57.6">
      <c r="A149" s="103" t="s">
        <v>194</v>
      </c>
      <c r="B149" s="103" t="s">
        <v>345</v>
      </c>
      <c r="C149" s="21" t="s">
        <v>344</v>
      </c>
      <c r="D149" s="183" t="s">
        <v>11</v>
      </c>
      <c r="E149" s="42">
        <v>2</v>
      </c>
      <c r="F149" s="281">
        <v>0</v>
      </c>
      <c r="G149" s="171">
        <f t="shared" si="5"/>
        <v>0</v>
      </c>
      <c r="H149" s="64">
        <f>G149-I149</f>
        <v>0</v>
      </c>
      <c r="I149" s="64">
        <f>L149*F149</f>
        <v>0</v>
      </c>
    </row>
    <row r="150" spans="1:9">
      <c r="A150" s="103"/>
      <c r="B150" s="103"/>
      <c r="C150" s="21"/>
      <c r="D150" s="183"/>
      <c r="E150" s="37"/>
      <c r="F150" s="13"/>
      <c r="G150" s="171"/>
      <c r="H150" s="64"/>
      <c r="I150" s="64"/>
    </row>
    <row r="151" spans="1:9">
      <c r="A151" s="150"/>
      <c r="B151" s="150"/>
      <c r="C151" s="446" t="s">
        <v>49</v>
      </c>
      <c r="D151" s="446"/>
      <c r="E151" s="446"/>
      <c r="F151" s="28"/>
      <c r="G151" s="172">
        <f>SUM(G122:G150)</f>
        <v>0</v>
      </c>
      <c r="H151" s="29">
        <f>SUM(H122:H150)</f>
        <v>0</v>
      </c>
      <c r="I151" s="29">
        <f>SUM(I122:I150)</f>
        <v>0</v>
      </c>
    </row>
    <row r="152" spans="1:9">
      <c r="A152" s="103"/>
      <c r="B152" s="103"/>
      <c r="C152" s="43"/>
      <c r="D152" s="41"/>
      <c r="E152" s="42"/>
      <c r="F152" s="13"/>
      <c r="H152" s="64"/>
      <c r="I152" s="64"/>
    </row>
    <row r="153" spans="1:9">
      <c r="A153" s="103"/>
      <c r="B153" s="103"/>
      <c r="C153" s="43"/>
      <c r="D153" s="41"/>
      <c r="E153" s="42"/>
      <c r="F153" s="13"/>
      <c r="H153" s="64"/>
      <c r="I153" s="64"/>
    </row>
    <row r="154" spans="1:9">
      <c r="A154" s="18" t="s">
        <v>182</v>
      </c>
      <c r="B154" s="18"/>
      <c r="C154" s="5" t="s">
        <v>181</v>
      </c>
      <c r="D154" s="41"/>
      <c r="E154" s="42"/>
      <c r="F154" s="13"/>
      <c r="H154" s="64"/>
      <c r="I154" s="64"/>
    </row>
    <row r="155" spans="1:9">
      <c r="A155" s="17"/>
      <c r="B155" s="17"/>
      <c r="C155" s="43"/>
      <c r="D155" s="41"/>
      <c r="E155" s="42"/>
      <c r="F155" s="13"/>
      <c r="H155" s="64"/>
      <c r="I155" s="64"/>
    </row>
    <row r="156" spans="1:9">
      <c r="A156" s="17" t="s">
        <v>183</v>
      </c>
      <c r="B156" s="23" t="s">
        <v>59</v>
      </c>
      <c r="C156" s="43" t="s">
        <v>724</v>
      </c>
      <c r="D156" s="2" t="s">
        <v>185</v>
      </c>
      <c r="E156" s="42">
        <v>10</v>
      </c>
      <c r="F156" s="13">
        <v>50</v>
      </c>
      <c r="G156" s="171">
        <f t="shared" ref="G156:G162" si="6">ROUND(E156*F156,2)</f>
        <v>500</v>
      </c>
      <c r="H156" s="64">
        <f>G156-I156</f>
        <v>500</v>
      </c>
      <c r="I156" s="67">
        <v>0</v>
      </c>
    </row>
    <row r="157" spans="1:9">
      <c r="A157" s="17"/>
      <c r="B157" s="17"/>
      <c r="C157" s="43"/>
      <c r="D157" s="41"/>
      <c r="E157" s="42"/>
      <c r="F157" s="13"/>
      <c r="G157" s="171">
        <f t="shared" si="6"/>
        <v>0</v>
      </c>
      <c r="H157" s="64"/>
      <c r="I157" s="67"/>
    </row>
    <row r="158" spans="1:9" ht="26.4">
      <c r="A158" s="17" t="s">
        <v>184</v>
      </c>
      <c r="B158" s="80" t="s">
        <v>347</v>
      </c>
      <c r="C158" s="149" t="s">
        <v>725</v>
      </c>
      <c r="D158" s="2" t="s">
        <v>185</v>
      </c>
      <c r="E158" s="42">
        <v>4</v>
      </c>
      <c r="F158" s="13">
        <v>50</v>
      </c>
      <c r="G158" s="171">
        <f t="shared" si="6"/>
        <v>200</v>
      </c>
      <c r="H158" s="64">
        <f>G158-I158</f>
        <v>200</v>
      </c>
      <c r="I158" s="67">
        <v>0</v>
      </c>
    </row>
    <row r="159" spans="1:9">
      <c r="A159" s="17"/>
      <c r="B159" s="17"/>
      <c r="C159" s="93"/>
      <c r="D159" s="41"/>
      <c r="E159" s="42"/>
      <c r="F159" s="13"/>
      <c r="G159" s="171">
        <f t="shared" si="6"/>
        <v>0</v>
      </c>
      <c r="H159" s="64"/>
      <c r="I159" s="67"/>
    </row>
    <row r="160" spans="1:9">
      <c r="A160" s="17" t="s">
        <v>186</v>
      </c>
      <c r="B160" s="83" t="s">
        <v>59</v>
      </c>
      <c r="C160" s="43" t="s">
        <v>244</v>
      </c>
      <c r="D160" s="2" t="s">
        <v>5</v>
      </c>
      <c r="E160" s="42">
        <v>635</v>
      </c>
      <c r="F160" s="281">
        <v>0</v>
      </c>
      <c r="G160" s="171">
        <f t="shared" si="6"/>
        <v>0</v>
      </c>
      <c r="H160" s="64">
        <f>G160-I160</f>
        <v>0</v>
      </c>
      <c r="I160" s="67">
        <v>0</v>
      </c>
    </row>
    <row r="161" spans="1:9">
      <c r="A161" s="17"/>
      <c r="B161" s="17"/>
      <c r="C161" s="43"/>
      <c r="D161" s="41"/>
      <c r="E161" s="42"/>
      <c r="F161" s="281"/>
      <c r="G161" s="171">
        <f t="shared" si="6"/>
        <v>0</v>
      </c>
      <c r="H161" s="64"/>
      <c r="I161" s="67"/>
    </row>
    <row r="162" spans="1:9" ht="26.4">
      <c r="A162" s="17" t="s">
        <v>187</v>
      </c>
      <c r="B162" s="80" t="s">
        <v>348</v>
      </c>
      <c r="C162" s="93" t="s">
        <v>349</v>
      </c>
      <c r="D162" s="2" t="s">
        <v>11</v>
      </c>
      <c r="E162" s="42">
        <v>1</v>
      </c>
      <c r="F162" s="281">
        <v>0</v>
      </c>
      <c r="G162" s="171">
        <f t="shared" si="6"/>
        <v>0</v>
      </c>
      <c r="H162" s="64">
        <f>G162-I162</f>
        <v>0</v>
      </c>
      <c r="I162" s="67">
        <v>0</v>
      </c>
    </row>
    <row r="163" spans="1:9">
      <c r="A163" s="17"/>
      <c r="B163" s="17"/>
      <c r="C163" s="43"/>
      <c r="D163" s="41"/>
      <c r="E163" s="42"/>
      <c r="F163" s="13"/>
      <c r="H163" s="64"/>
      <c r="I163" s="64"/>
    </row>
    <row r="164" spans="1:9">
      <c r="A164" s="26"/>
      <c r="B164" s="26"/>
      <c r="C164" s="50" t="s">
        <v>188</v>
      </c>
      <c r="D164" s="51"/>
      <c r="E164" s="52"/>
      <c r="F164" s="28"/>
      <c r="G164" s="57">
        <f>G156+G158+G160+G162</f>
        <v>700</v>
      </c>
      <c r="H164" s="57">
        <f>H156+H158+H160+H162</f>
        <v>700</v>
      </c>
      <c r="I164" s="57">
        <f>I156+I158+I160+I162</f>
        <v>0</v>
      </c>
    </row>
    <row r="165" spans="1:9">
      <c r="A165" s="17"/>
      <c r="B165" s="17"/>
      <c r="C165" s="43"/>
      <c r="D165" s="41"/>
      <c r="E165" s="42"/>
      <c r="F165" s="13"/>
      <c r="H165" s="64"/>
      <c r="I165" s="64"/>
    </row>
    <row r="166" spans="1:9">
      <c r="A166" s="17"/>
      <c r="B166" s="17"/>
      <c r="C166" s="43"/>
      <c r="D166" s="41"/>
      <c r="E166" s="42"/>
      <c r="F166" s="13"/>
      <c r="H166" s="64"/>
      <c r="I166" s="64"/>
    </row>
    <row r="167" spans="1:9">
      <c r="A167" s="17"/>
      <c r="B167" s="17"/>
      <c r="C167" s="43"/>
      <c r="D167" s="41"/>
      <c r="E167" s="42"/>
      <c r="F167" s="13"/>
    </row>
    <row r="168" spans="1:9">
      <c r="A168" s="17"/>
      <c r="B168" s="17"/>
      <c r="C168" s="43"/>
      <c r="D168" s="41"/>
      <c r="E168" s="42"/>
      <c r="F168" s="13"/>
    </row>
    <row r="169" spans="1:9">
      <c r="A169" s="17"/>
      <c r="B169" s="17"/>
      <c r="C169" s="43"/>
      <c r="D169" s="41"/>
      <c r="E169" s="42"/>
      <c r="F169" s="13"/>
    </row>
    <row r="170" spans="1:9">
      <c r="A170" s="17"/>
      <c r="B170" s="17"/>
      <c r="C170" s="43"/>
      <c r="D170" s="41"/>
      <c r="E170" s="42"/>
      <c r="F170" s="13"/>
    </row>
    <row r="171" spans="1:9">
      <c r="A171" s="2"/>
      <c r="B171" s="2"/>
      <c r="C171" s="43"/>
      <c r="D171" s="41"/>
      <c r="E171" s="42"/>
      <c r="F171" s="13"/>
    </row>
    <row r="172" spans="1:9">
      <c r="A172" s="2"/>
      <c r="B172" s="2"/>
      <c r="C172" s="43"/>
      <c r="D172" s="41"/>
      <c r="E172" s="42"/>
      <c r="F172" s="13"/>
    </row>
    <row r="173" spans="1:9">
      <c r="A173" s="2"/>
      <c r="B173" s="2"/>
      <c r="C173" s="43"/>
      <c r="D173" s="41"/>
      <c r="E173" s="42"/>
      <c r="F173" s="13"/>
    </row>
    <row r="174" spans="1:9">
      <c r="A174" s="2"/>
      <c r="B174" s="2"/>
      <c r="C174" s="43"/>
      <c r="D174" s="41"/>
      <c r="E174" s="42"/>
      <c r="F174" s="13"/>
    </row>
    <row r="175" spans="1:9">
      <c r="A175" s="2"/>
      <c r="B175" s="2"/>
      <c r="C175" s="43"/>
      <c r="D175" s="41"/>
      <c r="E175" s="42"/>
      <c r="F175" s="13"/>
    </row>
    <row r="176" spans="1:9">
      <c r="A176" s="2"/>
      <c r="B176" s="2"/>
      <c r="C176" s="43"/>
      <c r="D176" s="41"/>
      <c r="E176" s="42"/>
      <c r="F176" s="13"/>
    </row>
    <row r="177" spans="1:6">
      <c r="A177" s="2"/>
      <c r="B177" s="2"/>
      <c r="C177" s="43"/>
      <c r="D177" s="41"/>
      <c r="E177" s="42"/>
      <c r="F177" s="13"/>
    </row>
    <row r="178" spans="1:6">
      <c r="A178" s="2"/>
      <c r="B178" s="2"/>
      <c r="C178" s="43"/>
      <c r="D178" s="41"/>
      <c r="E178" s="42"/>
      <c r="F178" s="13"/>
    </row>
    <row r="179" spans="1:6">
      <c r="A179" s="2"/>
      <c r="B179" s="2"/>
      <c r="C179" s="43"/>
      <c r="D179" s="41"/>
      <c r="E179" s="42"/>
      <c r="F179" s="13"/>
    </row>
    <row r="180" spans="1:6">
      <c r="A180" s="2"/>
      <c r="B180" s="2"/>
      <c r="C180" s="43"/>
      <c r="D180" s="41"/>
      <c r="E180" s="42"/>
      <c r="F180" s="13"/>
    </row>
    <row r="181" spans="1:6">
      <c r="A181" s="2"/>
      <c r="B181" s="2"/>
      <c r="C181" s="1"/>
      <c r="D181" s="2"/>
      <c r="E181" s="3"/>
      <c r="F181" s="13"/>
    </row>
    <row r="182" spans="1:6">
      <c r="A182" s="2"/>
      <c r="B182" s="2"/>
      <c r="C182" s="1"/>
      <c r="D182" s="2"/>
      <c r="E182" s="3"/>
      <c r="F182" s="13"/>
    </row>
    <row r="183" spans="1:6">
      <c r="A183" s="2"/>
      <c r="B183" s="2"/>
      <c r="C183" s="1"/>
      <c r="D183" s="2"/>
      <c r="E183" s="3"/>
      <c r="F183" s="13"/>
    </row>
    <row r="184" spans="1:6">
      <c r="A184" s="2"/>
      <c r="B184" s="2"/>
      <c r="C184" s="1"/>
      <c r="D184" s="2"/>
      <c r="E184" s="3"/>
      <c r="F184" s="13"/>
    </row>
    <row r="185" spans="1:6">
      <c r="A185" s="2"/>
      <c r="B185" s="2"/>
      <c r="C185" s="1"/>
      <c r="D185" s="2"/>
      <c r="E185" s="3"/>
      <c r="F185" s="13"/>
    </row>
    <row r="186" spans="1:6">
      <c r="A186" s="2"/>
      <c r="B186" s="2"/>
      <c r="C186" s="1"/>
      <c r="D186" s="2"/>
      <c r="E186" s="3"/>
      <c r="F186" s="13"/>
    </row>
    <row r="187" spans="1:6">
      <c r="A187" s="2"/>
      <c r="B187" s="2"/>
      <c r="C187" s="1"/>
      <c r="D187" s="2"/>
      <c r="E187" s="3"/>
      <c r="F187" s="13"/>
    </row>
    <row r="188" spans="1:6">
      <c r="A188" s="2"/>
      <c r="B188" s="2"/>
      <c r="C188" s="1"/>
      <c r="D188" s="2"/>
      <c r="E188" s="3"/>
      <c r="F188" s="13"/>
    </row>
    <row r="189" spans="1:6">
      <c r="A189" s="2"/>
      <c r="B189" s="2"/>
      <c r="C189" s="1"/>
      <c r="D189" s="2"/>
      <c r="E189" s="3"/>
      <c r="F189" s="13"/>
    </row>
    <row r="190" spans="1:6">
      <c r="A190" s="2"/>
      <c r="B190" s="2"/>
      <c r="C190" s="1"/>
      <c r="D190" s="2"/>
      <c r="E190" s="3"/>
      <c r="F190" s="13"/>
    </row>
    <row r="191" spans="1:6">
      <c r="A191" s="2"/>
      <c r="B191" s="2"/>
      <c r="C191" s="1"/>
      <c r="D191" s="2"/>
      <c r="E191" s="3"/>
      <c r="F191" s="13"/>
    </row>
    <row r="192" spans="1:6">
      <c r="A192" s="2"/>
      <c r="B192" s="2"/>
      <c r="C192" s="1"/>
      <c r="D192" s="2"/>
      <c r="E192" s="3"/>
      <c r="F192" s="13"/>
    </row>
    <row r="193" spans="1:6">
      <c r="A193" s="2"/>
      <c r="B193" s="2"/>
      <c r="C193" s="1"/>
      <c r="D193" s="2"/>
      <c r="E193" s="3"/>
      <c r="F193" s="13"/>
    </row>
    <row r="194" spans="1:6">
      <c r="A194" s="2"/>
      <c r="B194" s="2"/>
      <c r="C194" s="1"/>
      <c r="D194" s="2"/>
      <c r="E194" s="3"/>
      <c r="F194" s="13"/>
    </row>
    <row r="195" spans="1:6">
      <c r="A195" s="2"/>
      <c r="B195" s="2"/>
      <c r="C195" s="1"/>
      <c r="D195" s="2"/>
      <c r="E195" s="3"/>
      <c r="F195" s="13"/>
    </row>
    <row r="196" spans="1:6">
      <c r="A196" s="2"/>
      <c r="B196" s="2"/>
      <c r="C196" s="1"/>
      <c r="D196" s="2"/>
      <c r="E196" s="3"/>
      <c r="F196" s="13"/>
    </row>
    <row r="197" spans="1:6">
      <c r="A197" s="2"/>
      <c r="B197" s="2"/>
      <c r="C197" s="1"/>
      <c r="D197" s="2"/>
      <c r="E197" s="3"/>
      <c r="F197" s="13"/>
    </row>
    <row r="198" spans="1:6">
      <c r="A198" s="2"/>
      <c r="B198" s="2"/>
      <c r="C198" s="1"/>
      <c r="D198" s="2"/>
      <c r="E198" s="3"/>
      <c r="F198" s="13"/>
    </row>
    <row r="199" spans="1:6">
      <c r="A199" s="2"/>
      <c r="B199" s="2"/>
      <c r="C199" s="1"/>
      <c r="D199" s="2"/>
      <c r="E199" s="3"/>
      <c r="F199" s="13"/>
    </row>
    <row r="200" spans="1:6">
      <c r="A200" s="2"/>
      <c r="B200" s="2"/>
      <c r="C200" s="1"/>
      <c r="D200" s="2"/>
      <c r="E200" s="3"/>
      <c r="F200" s="13"/>
    </row>
    <row r="201" spans="1:6">
      <c r="A201" s="2"/>
      <c r="B201" s="2"/>
      <c r="C201" s="1"/>
      <c r="D201" s="2"/>
      <c r="E201" s="3"/>
      <c r="F201" s="13"/>
    </row>
    <row r="202" spans="1:6">
      <c r="A202" s="2"/>
      <c r="B202" s="2"/>
      <c r="C202" s="1"/>
      <c r="D202" s="2"/>
      <c r="E202" s="3"/>
      <c r="F202" s="13"/>
    </row>
    <row r="203" spans="1:6">
      <c r="A203" s="2"/>
      <c r="B203" s="2"/>
      <c r="C203" s="1"/>
      <c r="D203" s="2"/>
      <c r="E203" s="3"/>
      <c r="F203" s="13"/>
    </row>
    <row r="204" spans="1:6">
      <c r="A204" s="2"/>
      <c r="B204" s="2"/>
      <c r="C204" s="1"/>
      <c r="D204" s="2"/>
      <c r="E204" s="3"/>
      <c r="F204" s="13"/>
    </row>
    <row r="205" spans="1:6">
      <c r="A205" s="2"/>
      <c r="B205" s="2"/>
      <c r="C205" s="1"/>
      <c r="D205" s="2"/>
      <c r="E205" s="3"/>
      <c r="F205" s="13"/>
    </row>
    <row r="206" spans="1:6">
      <c r="A206" s="2"/>
      <c r="B206" s="2"/>
      <c r="C206" s="1"/>
      <c r="D206" s="2"/>
      <c r="E206" s="3"/>
      <c r="F206" s="13"/>
    </row>
    <row r="207" spans="1:6">
      <c r="A207" s="2"/>
      <c r="B207" s="2"/>
      <c r="C207" s="1"/>
      <c r="D207" s="2"/>
      <c r="E207" s="3"/>
      <c r="F207" s="13"/>
    </row>
    <row r="208" spans="1:6">
      <c r="A208" s="2"/>
      <c r="B208" s="2"/>
      <c r="C208" s="1"/>
      <c r="D208" s="2"/>
      <c r="E208" s="3"/>
      <c r="F208" s="13"/>
    </row>
    <row r="209" spans="1:6">
      <c r="A209" s="2"/>
      <c r="B209" s="2"/>
      <c r="C209" s="1"/>
      <c r="D209" s="2"/>
      <c r="E209" s="3"/>
      <c r="F209" s="13"/>
    </row>
    <row r="210" spans="1:6">
      <c r="A210" s="2"/>
      <c r="B210" s="2"/>
      <c r="C210" s="1"/>
      <c r="D210" s="2"/>
      <c r="E210" s="3"/>
      <c r="F210" s="13"/>
    </row>
    <row r="211" spans="1:6">
      <c r="A211" s="2"/>
      <c r="B211" s="2"/>
      <c r="C211" s="1"/>
      <c r="D211" s="2"/>
      <c r="E211" s="3"/>
      <c r="F211" s="13"/>
    </row>
    <row r="212" spans="1:6">
      <c r="A212" s="2"/>
      <c r="B212" s="2"/>
      <c r="C212" s="1"/>
      <c r="D212" s="2"/>
      <c r="E212" s="3"/>
      <c r="F212" s="13"/>
    </row>
    <row r="213" spans="1:6">
      <c r="A213" s="2"/>
      <c r="B213" s="2"/>
      <c r="C213" s="1"/>
      <c r="D213" s="2"/>
      <c r="E213" s="3"/>
      <c r="F213" s="13"/>
    </row>
    <row r="214" spans="1:6">
      <c r="A214" s="2"/>
      <c r="B214" s="2"/>
      <c r="C214" s="1"/>
      <c r="D214" s="2"/>
      <c r="E214" s="3"/>
      <c r="F214" s="13"/>
    </row>
    <row r="215" spans="1:6">
      <c r="A215" s="2"/>
      <c r="B215" s="2"/>
      <c r="C215" s="1"/>
      <c r="D215" s="2"/>
      <c r="E215" s="3"/>
      <c r="F215" s="13"/>
    </row>
    <row r="216" spans="1:6">
      <c r="A216" s="2"/>
      <c r="B216" s="2"/>
      <c r="C216" s="1"/>
      <c r="D216" s="2"/>
      <c r="E216" s="3"/>
      <c r="F216" s="13"/>
    </row>
    <row r="217" spans="1:6">
      <c r="A217" s="2"/>
      <c r="B217" s="2"/>
      <c r="C217" s="1"/>
      <c r="D217" s="2"/>
      <c r="E217" s="3"/>
      <c r="F217" s="13"/>
    </row>
    <row r="218" spans="1:6">
      <c r="A218" s="2"/>
      <c r="B218" s="2"/>
      <c r="C218" s="1"/>
      <c r="D218" s="2"/>
      <c r="E218" s="3"/>
      <c r="F218" s="13"/>
    </row>
    <row r="219" spans="1:6">
      <c r="A219" s="2"/>
      <c r="B219" s="2"/>
      <c r="D219" s="2"/>
      <c r="E219" s="3"/>
      <c r="F219" s="13"/>
    </row>
    <row r="220" spans="1:6">
      <c r="A220" s="2"/>
      <c r="B220" s="2"/>
      <c r="D220" s="2"/>
      <c r="E220" s="3"/>
      <c r="F220" s="13"/>
    </row>
    <row r="221" spans="1:6">
      <c r="A221" s="2"/>
      <c r="B221" s="2"/>
      <c r="D221" s="2"/>
      <c r="E221" s="3"/>
      <c r="F221" s="13"/>
    </row>
    <row r="222" spans="1:6">
      <c r="A222" s="2"/>
      <c r="B222" s="2"/>
      <c r="D222" s="2"/>
      <c r="E222" s="3"/>
      <c r="F222" s="13"/>
    </row>
    <row r="223" spans="1:6">
      <c r="A223" s="2"/>
      <c r="B223" s="2"/>
      <c r="D223" s="2"/>
      <c r="E223" s="3"/>
      <c r="F223" s="13"/>
    </row>
    <row r="224" spans="1:6">
      <c r="A224" s="2"/>
      <c r="B224" s="2"/>
      <c r="D224" s="2"/>
      <c r="E224" s="3"/>
      <c r="F224" s="13"/>
    </row>
    <row r="225" spans="1:6">
      <c r="A225" s="2"/>
      <c r="B225" s="2"/>
      <c r="D225" s="2"/>
      <c r="E225" s="3"/>
      <c r="F225" s="13"/>
    </row>
    <row r="226" spans="1:6">
      <c r="A226" s="2"/>
      <c r="B226" s="2"/>
      <c r="D226" s="2"/>
      <c r="E226" s="3"/>
      <c r="F226" s="13"/>
    </row>
    <row r="227" spans="1:6">
      <c r="A227" s="2"/>
      <c r="B227" s="2"/>
      <c r="D227" s="2"/>
      <c r="E227" s="3"/>
      <c r="F227" s="13"/>
    </row>
    <row r="228" spans="1:6">
      <c r="A228" s="2"/>
      <c r="B228" s="2"/>
      <c r="D228" s="2"/>
      <c r="E228" s="3"/>
      <c r="F228" s="13"/>
    </row>
    <row r="229" spans="1:6">
      <c r="A229" s="2"/>
      <c r="B229" s="2"/>
      <c r="D229" s="2"/>
      <c r="E229" s="3"/>
      <c r="F229" s="13"/>
    </row>
    <row r="230" spans="1:6">
      <c r="A230" s="2"/>
      <c r="B230" s="2"/>
      <c r="D230" s="2"/>
      <c r="E230" s="3"/>
      <c r="F230" s="13"/>
    </row>
    <row r="231" spans="1:6">
      <c r="A231" s="2"/>
      <c r="B231" s="2"/>
      <c r="D231" s="2"/>
      <c r="E231" s="3"/>
      <c r="F231" s="13"/>
    </row>
    <row r="232" spans="1:6">
      <c r="A232" s="2"/>
      <c r="B232" s="2"/>
      <c r="D232" s="2"/>
      <c r="E232" s="3"/>
      <c r="F232" s="13"/>
    </row>
    <row r="233" spans="1:6">
      <c r="A233" s="2"/>
      <c r="B233" s="2"/>
      <c r="D233" s="2"/>
      <c r="E233" s="3"/>
      <c r="F233" s="13"/>
    </row>
    <row r="234" spans="1:6">
      <c r="A234" s="2"/>
      <c r="B234" s="2"/>
      <c r="D234" s="2"/>
      <c r="E234" s="3"/>
      <c r="F234" s="13"/>
    </row>
    <row r="235" spans="1:6">
      <c r="A235" s="2"/>
      <c r="B235" s="2"/>
      <c r="D235" s="2"/>
      <c r="E235" s="3"/>
      <c r="F235" s="13"/>
    </row>
    <row r="236" spans="1:6">
      <c r="A236" s="2"/>
      <c r="B236" s="2"/>
      <c r="D236" s="2"/>
      <c r="E236" s="3"/>
      <c r="F236" s="13"/>
    </row>
    <row r="237" spans="1:6">
      <c r="A237" s="2"/>
      <c r="B237" s="2"/>
      <c r="D237" s="2"/>
      <c r="E237" s="3"/>
      <c r="F237" s="13"/>
    </row>
    <row r="238" spans="1:6">
      <c r="A238" s="2"/>
      <c r="B238" s="2"/>
      <c r="D238" s="2"/>
      <c r="E238" s="3"/>
      <c r="F238" s="13"/>
    </row>
    <row r="239" spans="1:6">
      <c r="A239" s="2"/>
      <c r="B239" s="2"/>
      <c r="D239" s="2"/>
      <c r="E239" s="3"/>
      <c r="F239" s="13"/>
    </row>
    <row r="240" spans="1:6">
      <c r="A240" s="2"/>
      <c r="B240" s="2"/>
      <c r="D240" s="2"/>
      <c r="E240" s="3"/>
      <c r="F240" s="13"/>
    </row>
    <row r="241" spans="1:6">
      <c r="A241" s="2"/>
      <c r="B241" s="2"/>
      <c r="D241" s="2"/>
      <c r="E241" s="3"/>
      <c r="F241" s="13"/>
    </row>
    <row r="242" spans="1:6">
      <c r="A242" s="2"/>
      <c r="B242" s="2"/>
      <c r="D242" s="2"/>
      <c r="E242" s="3"/>
      <c r="F242" s="13"/>
    </row>
    <row r="243" spans="1:6">
      <c r="A243" s="2"/>
      <c r="B243" s="2"/>
      <c r="D243" s="2"/>
      <c r="E243" s="3"/>
      <c r="F243" s="13"/>
    </row>
    <row r="244" spans="1:6">
      <c r="A244" s="2"/>
      <c r="B244" s="2"/>
      <c r="D244" s="2"/>
      <c r="E244" s="3"/>
      <c r="F244" s="13"/>
    </row>
    <row r="245" spans="1:6">
      <c r="A245" s="2"/>
      <c r="B245" s="2"/>
      <c r="D245" s="2"/>
      <c r="E245" s="3"/>
      <c r="F245" s="13"/>
    </row>
    <row r="246" spans="1:6">
      <c r="A246" s="2"/>
      <c r="B246" s="2"/>
      <c r="D246" s="2"/>
      <c r="E246" s="3"/>
      <c r="F246" s="13"/>
    </row>
    <row r="247" spans="1:6">
      <c r="A247" s="2"/>
      <c r="B247" s="2"/>
      <c r="D247" s="2"/>
      <c r="E247" s="3"/>
      <c r="F247" s="13"/>
    </row>
    <row r="248" spans="1:6">
      <c r="A248" s="2"/>
      <c r="B248" s="2"/>
      <c r="D248" s="2"/>
      <c r="E248" s="3"/>
      <c r="F248" s="13"/>
    </row>
    <row r="249" spans="1:6">
      <c r="A249" s="2"/>
      <c r="B249" s="2"/>
      <c r="D249" s="2"/>
      <c r="E249" s="3"/>
      <c r="F249" s="13"/>
    </row>
    <row r="250" spans="1:6">
      <c r="A250" s="2"/>
      <c r="B250" s="2"/>
      <c r="D250" s="2"/>
      <c r="E250" s="3"/>
      <c r="F250" s="13"/>
    </row>
    <row r="251" spans="1:6">
      <c r="A251" s="2"/>
      <c r="B251" s="2"/>
      <c r="D251" s="2"/>
      <c r="E251" s="3"/>
      <c r="F251" s="13"/>
    </row>
    <row r="252" spans="1:6">
      <c r="A252" s="2"/>
      <c r="B252" s="2"/>
      <c r="D252" s="2"/>
      <c r="E252" s="3"/>
      <c r="F252" s="13"/>
    </row>
    <row r="253" spans="1:6">
      <c r="A253" s="2"/>
      <c r="B253" s="2"/>
      <c r="D253" s="2"/>
      <c r="E253" s="3"/>
      <c r="F253" s="13"/>
    </row>
    <row r="254" spans="1:6">
      <c r="A254" s="2"/>
      <c r="B254" s="2"/>
      <c r="D254" s="2"/>
      <c r="E254" s="3"/>
      <c r="F254" s="13"/>
    </row>
    <row r="255" spans="1:6">
      <c r="A255" s="2"/>
      <c r="B255" s="2"/>
      <c r="D255" s="2"/>
      <c r="E255" s="3"/>
      <c r="F255" s="13"/>
    </row>
    <row r="256" spans="1:6">
      <c r="A256" s="2"/>
      <c r="B256" s="2"/>
      <c r="D256" s="2"/>
      <c r="E256" s="3"/>
      <c r="F256" s="13"/>
    </row>
    <row r="257" spans="1:6">
      <c r="A257" s="2"/>
      <c r="B257" s="2"/>
      <c r="D257" s="2"/>
      <c r="E257" s="3"/>
      <c r="F257" s="13"/>
    </row>
    <row r="258" spans="1:6">
      <c r="A258" s="2"/>
      <c r="B258" s="2"/>
      <c r="D258" s="2"/>
      <c r="E258" s="3"/>
      <c r="F258" s="13"/>
    </row>
    <row r="259" spans="1:6">
      <c r="A259" s="2"/>
      <c r="B259" s="2"/>
      <c r="D259" s="2"/>
      <c r="E259" s="3"/>
      <c r="F259" s="13"/>
    </row>
    <row r="260" spans="1:6">
      <c r="A260" s="2"/>
      <c r="B260" s="2"/>
      <c r="D260" s="2"/>
      <c r="E260" s="3"/>
      <c r="F260" s="13"/>
    </row>
    <row r="261" spans="1:6">
      <c r="A261" s="2"/>
      <c r="B261" s="2"/>
      <c r="D261" s="2"/>
      <c r="E261" s="3"/>
      <c r="F261" s="13"/>
    </row>
    <row r="262" spans="1:6">
      <c r="A262" s="2"/>
      <c r="B262" s="2"/>
      <c r="D262" s="2"/>
      <c r="E262" s="3"/>
      <c r="F262" s="13"/>
    </row>
    <row r="263" spans="1:6">
      <c r="A263" s="2"/>
      <c r="B263" s="2"/>
      <c r="D263" s="2"/>
      <c r="E263" s="3"/>
      <c r="F263" s="13"/>
    </row>
    <row r="264" spans="1:6">
      <c r="A264" s="2"/>
      <c r="B264" s="2"/>
      <c r="D264" s="2"/>
      <c r="E264" s="3"/>
      <c r="F264" s="13"/>
    </row>
    <row r="265" spans="1:6">
      <c r="A265" s="2"/>
      <c r="B265" s="2"/>
      <c r="D265" s="2"/>
      <c r="E265" s="3"/>
      <c r="F265" s="13"/>
    </row>
    <row r="266" spans="1:6">
      <c r="A266" s="2"/>
      <c r="B266" s="2"/>
      <c r="D266" s="2"/>
      <c r="E266" s="3"/>
      <c r="F266" s="13"/>
    </row>
    <row r="267" spans="1:6">
      <c r="A267" s="2"/>
      <c r="B267" s="2"/>
      <c r="D267" s="2"/>
      <c r="E267" s="3"/>
      <c r="F267" s="13"/>
    </row>
    <row r="268" spans="1:6">
      <c r="A268" s="2"/>
      <c r="B268" s="2"/>
      <c r="D268" s="2"/>
      <c r="E268" s="3"/>
      <c r="F268" s="13"/>
    </row>
    <row r="269" spans="1:6">
      <c r="A269" s="2"/>
      <c r="B269" s="2"/>
      <c r="D269" s="2"/>
      <c r="E269" s="3"/>
      <c r="F269" s="13"/>
    </row>
    <row r="270" spans="1:6">
      <c r="A270" s="2"/>
      <c r="B270" s="2"/>
      <c r="D270" s="2"/>
      <c r="E270" s="3"/>
      <c r="F270" s="13"/>
    </row>
    <row r="271" spans="1:6">
      <c r="A271" s="2"/>
      <c r="B271" s="2"/>
      <c r="D271" s="2"/>
      <c r="E271" s="3"/>
      <c r="F271" s="13"/>
    </row>
    <row r="272" spans="1:6">
      <c r="A272" s="2"/>
      <c r="B272" s="2"/>
      <c r="D272" s="2"/>
      <c r="E272" s="3"/>
      <c r="F272" s="13"/>
    </row>
    <row r="273" spans="1:6">
      <c r="A273" s="2"/>
      <c r="B273" s="2"/>
      <c r="D273" s="2"/>
      <c r="E273" s="3"/>
      <c r="F273" s="13"/>
    </row>
    <row r="274" spans="1:6">
      <c r="A274" s="2"/>
      <c r="B274" s="2"/>
      <c r="D274" s="2"/>
      <c r="E274" s="3"/>
      <c r="F274" s="13"/>
    </row>
    <row r="275" spans="1:6">
      <c r="A275" s="2"/>
      <c r="B275" s="2"/>
      <c r="D275" s="2"/>
      <c r="E275" s="3"/>
      <c r="F275" s="13"/>
    </row>
    <row r="276" spans="1:6">
      <c r="A276" s="2"/>
      <c r="B276" s="2"/>
      <c r="D276" s="2"/>
      <c r="E276" s="3"/>
      <c r="F276" s="13"/>
    </row>
    <row r="277" spans="1:6">
      <c r="A277" s="2"/>
      <c r="B277" s="2"/>
      <c r="D277" s="2"/>
      <c r="E277" s="3"/>
      <c r="F277" s="13"/>
    </row>
    <row r="278" spans="1:6">
      <c r="A278" s="2"/>
      <c r="B278" s="2"/>
      <c r="D278" s="2"/>
      <c r="E278" s="3"/>
      <c r="F278" s="13"/>
    </row>
    <row r="279" spans="1:6">
      <c r="A279" s="2"/>
      <c r="B279" s="2"/>
      <c r="D279" s="2"/>
      <c r="E279" s="3"/>
      <c r="F279" s="13"/>
    </row>
    <row r="280" spans="1:6">
      <c r="A280" s="2"/>
      <c r="B280" s="2"/>
      <c r="D280" s="2"/>
      <c r="E280" s="3"/>
      <c r="F280" s="13"/>
    </row>
    <row r="281" spans="1:6">
      <c r="A281" s="2"/>
      <c r="B281" s="2"/>
      <c r="D281" s="2"/>
      <c r="E281" s="3"/>
      <c r="F281" s="13"/>
    </row>
    <row r="282" spans="1:6">
      <c r="A282" s="2"/>
      <c r="B282" s="2"/>
      <c r="D282" s="2"/>
      <c r="E282" s="3"/>
      <c r="F282" s="13"/>
    </row>
    <row r="283" spans="1:6">
      <c r="A283" s="2"/>
      <c r="B283" s="2"/>
      <c r="D283" s="2"/>
      <c r="E283" s="3"/>
      <c r="F283" s="13"/>
    </row>
    <row r="284" spans="1:6">
      <c r="A284" s="2"/>
      <c r="B284" s="2"/>
      <c r="D284" s="2"/>
      <c r="E284" s="3"/>
      <c r="F284" s="13"/>
    </row>
    <row r="285" spans="1:6">
      <c r="A285" s="2"/>
      <c r="B285" s="2"/>
      <c r="D285" s="2"/>
      <c r="E285" s="3"/>
      <c r="F285" s="13"/>
    </row>
    <row r="286" spans="1:6">
      <c r="A286" s="2"/>
      <c r="B286" s="2"/>
      <c r="D286" s="2"/>
      <c r="E286" s="3"/>
      <c r="F286" s="13"/>
    </row>
    <row r="287" spans="1:6">
      <c r="A287" s="2"/>
      <c r="B287" s="2"/>
      <c r="D287" s="2"/>
      <c r="E287" s="3"/>
      <c r="F287" s="13"/>
    </row>
    <row r="288" spans="1:6">
      <c r="A288" s="2"/>
      <c r="B288" s="2"/>
      <c r="D288" s="2"/>
      <c r="E288" s="3"/>
      <c r="F288" s="13"/>
    </row>
    <row r="289" spans="1:6">
      <c r="A289" s="2"/>
      <c r="B289" s="2"/>
      <c r="D289" s="2"/>
      <c r="E289" s="3"/>
      <c r="F289" s="13"/>
    </row>
    <row r="290" spans="1:6">
      <c r="A290" s="2"/>
      <c r="B290" s="2"/>
      <c r="D290" s="2"/>
      <c r="E290" s="3"/>
      <c r="F290" s="13"/>
    </row>
    <row r="291" spans="1:6">
      <c r="A291" s="2"/>
      <c r="B291" s="2"/>
      <c r="D291" s="2"/>
      <c r="E291" s="3"/>
      <c r="F291" s="13"/>
    </row>
    <row r="292" spans="1:6">
      <c r="A292" s="2"/>
      <c r="B292" s="2"/>
      <c r="D292" s="2"/>
      <c r="E292" s="3"/>
      <c r="F292" s="13"/>
    </row>
    <row r="293" spans="1:6">
      <c r="A293" s="2"/>
      <c r="B293" s="2"/>
      <c r="D293" s="2"/>
      <c r="E293" s="3"/>
      <c r="F293" s="13"/>
    </row>
    <row r="294" spans="1:6">
      <c r="A294" s="2"/>
      <c r="B294" s="2"/>
      <c r="D294" s="2"/>
      <c r="E294" s="3"/>
      <c r="F294" s="13"/>
    </row>
    <row r="295" spans="1:6">
      <c r="A295" s="2"/>
      <c r="B295" s="2"/>
      <c r="D295" s="2"/>
      <c r="E295" s="3"/>
      <c r="F295" s="13"/>
    </row>
    <row r="296" spans="1:6">
      <c r="A296" s="2"/>
      <c r="B296" s="2"/>
      <c r="D296" s="2"/>
      <c r="E296" s="3"/>
      <c r="F296" s="13"/>
    </row>
    <row r="297" spans="1:6">
      <c r="A297" s="2"/>
      <c r="B297" s="2"/>
      <c r="D297" s="2"/>
      <c r="E297" s="3"/>
      <c r="F297" s="13"/>
    </row>
    <row r="298" spans="1:6">
      <c r="A298" s="2"/>
      <c r="B298" s="2"/>
      <c r="D298" s="2"/>
      <c r="E298" s="3"/>
      <c r="F298" s="13"/>
    </row>
    <row r="299" spans="1:6">
      <c r="A299" s="2"/>
      <c r="B299" s="2"/>
      <c r="D299" s="2"/>
      <c r="E299" s="3"/>
      <c r="F299" s="13"/>
    </row>
    <row r="300" spans="1:6">
      <c r="A300" s="2"/>
      <c r="B300" s="2"/>
      <c r="D300" s="2"/>
      <c r="E300" s="3"/>
      <c r="F300" s="13"/>
    </row>
    <row r="301" spans="1:6">
      <c r="A301" s="2"/>
      <c r="B301" s="2"/>
      <c r="D301" s="2"/>
      <c r="E301" s="3"/>
      <c r="F301" s="13"/>
    </row>
    <row r="302" spans="1:6">
      <c r="A302" s="2"/>
      <c r="B302" s="2"/>
      <c r="D302" s="2"/>
      <c r="E302" s="3"/>
      <c r="F302" s="13"/>
    </row>
    <row r="303" spans="1:6">
      <c r="A303" s="2"/>
      <c r="B303" s="2"/>
      <c r="D303" s="2"/>
      <c r="E303" s="3"/>
      <c r="F303" s="13"/>
    </row>
    <row r="304" spans="1:6">
      <c r="A304" s="2"/>
      <c r="B304" s="2"/>
      <c r="D304" s="2"/>
      <c r="E304" s="3"/>
      <c r="F304" s="13"/>
    </row>
    <row r="305" spans="1:6">
      <c r="A305" s="2"/>
      <c r="B305" s="2"/>
      <c r="D305" s="2"/>
      <c r="E305" s="3"/>
      <c r="F305" s="13"/>
    </row>
    <row r="306" spans="1:6">
      <c r="A306" s="2"/>
      <c r="B306" s="2"/>
      <c r="D306" s="2"/>
      <c r="E306" s="3"/>
      <c r="F306" s="13"/>
    </row>
    <row r="307" spans="1:6">
      <c r="A307" s="2"/>
      <c r="B307" s="2"/>
      <c r="D307" s="2"/>
      <c r="E307" s="3"/>
      <c r="F307" s="13"/>
    </row>
    <row r="308" spans="1:6">
      <c r="A308" s="2"/>
      <c r="B308" s="2"/>
      <c r="D308" s="2"/>
      <c r="E308" s="3"/>
      <c r="F308" s="13"/>
    </row>
    <row r="309" spans="1:6">
      <c r="A309" s="2"/>
      <c r="B309" s="2"/>
      <c r="D309" s="2"/>
      <c r="E309" s="3"/>
      <c r="F309" s="13"/>
    </row>
    <row r="310" spans="1:6">
      <c r="A310" s="2"/>
      <c r="B310" s="2"/>
      <c r="D310" s="2"/>
      <c r="E310" s="3"/>
      <c r="F310" s="13"/>
    </row>
    <row r="311" spans="1:6">
      <c r="A311" s="2"/>
      <c r="B311" s="2"/>
      <c r="D311" s="2"/>
      <c r="E311" s="3"/>
      <c r="F311" s="13"/>
    </row>
    <row r="312" spans="1:6">
      <c r="A312" s="2"/>
      <c r="B312" s="2"/>
      <c r="D312" s="2"/>
      <c r="E312" s="3"/>
      <c r="F312" s="13"/>
    </row>
    <row r="313" spans="1:6">
      <c r="A313" s="2"/>
      <c r="B313" s="2"/>
      <c r="D313" s="2"/>
      <c r="E313" s="3"/>
      <c r="F313" s="13"/>
    </row>
    <row r="314" spans="1:6">
      <c r="A314" s="2"/>
      <c r="B314" s="2"/>
      <c r="D314" s="2"/>
      <c r="E314" s="3"/>
      <c r="F314" s="13"/>
    </row>
    <row r="315" spans="1:6">
      <c r="A315" s="2"/>
      <c r="B315" s="2"/>
      <c r="D315" s="2"/>
      <c r="E315" s="3"/>
      <c r="F315" s="13"/>
    </row>
    <row r="316" spans="1:6">
      <c r="A316" s="2"/>
      <c r="B316" s="2"/>
      <c r="D316" s="2"/>
      <c r="E316" s="3"/>
      <c r="F316" s="13"/>
    </row>
    <row r="317" spans="1:6">
      <c r="A317" s="2"/>
      <c r="B317" s="2"/>
      <c r="D317" s="2"/>
      <c r="E317" s="3"/>
      <c r="F317" s="13"/>
    </row>
    <row r="318" spans="1:6">
      <c r="A318" s="2"/>
      <c r="B318" s="2"/>
      <c r="D318" s="2"/>
      <c r="E318" s="3"/>
      <c r="F318" s="13"/>
    </row>
    <row r="319" spans="1:6">
      <c r="A319" s="2"/>
      <c r="B319" s="2"/>
      <c r="D319" s="2"/>
      <c r="E319" s="3"/>
      <c r="F319" s="13"/>
    </row>
    <row r="320" spans="1:6">
      <c r="A320" s="2"/>
      <c r="B320" s="2"/>
      <c r="D320" s="2"/>
      <c r="E320" s="3"/>
      <c r="F320" s="13"/>
    </row>
    <row r="321" spans="1:6">
      <c r="A321" s="2"/>
      <c r="B321" s="2"/>
      <c r="D321" s="2"/>
      <c r="E321" s="3"/>
      <c r="F321" s="13"/>
    </row>
    <row r="322" spans="1:6">
      <c r="A322" s="2"/>
      <c r="B322" s="2"/>
      <c r="D322" s="2"/>
      <c r="E322" s="3"/>
      <c r="F322" s="13"/>
    </row>
    <row r="323" spans="1:6">
      <c r="A323" s="2"/>
      <c r="B323" s="2"/>
      <c r="D323" s="2"/>
      <c r="E323" s="3"/>
      <c r="F323" s="13"/>
    </row>
    <row r="324" spans="1:6">
      <c r="A324" s="2"/>
      <c r="B324" s="2"/>
      <c r="D324" s="2"/>
      <c r="E324" s="3"/>
      <c r="F324" s="13"/>
    </row>
    <row r="325" spans="1:6">
      <c r="A325" s="2"/>
      <c r="B325" s="2"/>
      <c r="D325" s="2"/>
      <c r="E325" s="3"/>
      <c r="F325" s="13"/>
    </row>
    <row r="326" spans="1:6">
      <c r="A326" s="2"/>
      <c r="B326" s="2"/>
      <c r="D326" s="2"/>
      <c r="E326" s="3"/>
      <c r="F326" s="13"/>
    </row>
    <row r="327" spans="1:6">
      <c r="A327" s="2"/>
      <c r="B327" s="2"/>
      <c r="D327" s="2"/>
      <c r="E327" s="3"/>
      <c r="F327" s="13"/>
    </row>
    <row r="328" spans="1:6">
      <c r="A328" s="2"/>
      <c r="B328" s="2"/>
      <c r="D328" s="2"/>
      <c r="E328" s="3"/>
      <c r="F328" s="13"/>
    </row>
    <row r="329" spans="1:6">
      <c r="A329" s="2"/>
      <c r="B329" s="2"/>
      <c r="D329" s="2"/>
      <c r="E329" s="3"/>
      <c r="F329" s="13"/>
    </row>
    <row r="330" spans="1:6">
      <c r="A330" s="2"/>
      <c r="B330" s="2"/>
      <c r="D330" s="2"/>
      <c r="E330" s="3"/>
      <c r="F330" s="13"/>
    </row>
    <row r="331" spans="1:6">
      <c r="A331" s="2"/>
      <c r="B331" s="2"/>
      <c r="D331" s="2"/>
      <c r="E331" s="3"/>
      <c r="F331" s="13"/>
    </row>
    <row r="332" spans="1:6">
      <c r="A332" s="2"/>
      <c r="B332" s="2"/>
      <c r="D332" s="2"/>
      <c r="E332" s="3"/>
      <c r="F332" s="13"/>
    </row>
    <row r="333" spans="1:6">
      <c r="A333" s="2"/>
      <c r="B333" s="2"/>
      <c r="D333" s="2"/>
      <c r="E333" s="3"/>
      <c r="F333" s="13"/>
    </row>
    <row r="334" spans="1:6">
      <c r="A334" s="2"/>
      <c r="B334" s="2"/>
      <c r="D334" s="2"/>
      <c r="E334" s="3"/>
      <c r="F334" s="13"/>
    </row>
    <row r="335" spans="1:6">
      <c r="A335" s="2"/>
      <c r="B335" s="2"/>
      <c r="D335" s="2"/>
      <c r="E335" s="3"/>
      <c r="F335" s="13"/>
    </row>
    <row r="336" spans="1:6">
      <c r="A336" s="2"/>
      <c r="B336" s="2"/>
      <c r="D336" s="2"/>
      <c r="E336" s="3"/>
      <c r="F336" s="13"/>
    </row>
    <row r="337" spans="1:6">
      <c r="A337" s="2"/>
      <c r="B337" s="2"/>
      <c r="D337" s="2"/>
      <c r="E337" s="3"/>
      <c r="F337" s="13"/>
    </row>
    <row r="338" spans="1:6">
      <c r="A338" s="2"/>
      <c r="B338" s="2"/>
      <c r="D338" s="2"/>
      <c r="E338" s="3"/>
      <c r="F338" s="13"/>
    </row>
    <row r="339" spans="1:6">
      <c r="A339" s="2"/>
      <c r="B339" s="2"/>
      <c r="D339" s="2"/>
      <c r="E339" s="3"/>
      <c r="F339" s="13"/>
    </row>
    <row r="340" spans="1:6">
      <c r="D340" s="2"/>
      <c r="E340" s="3"/>
      <c r="F340" s="13"/>
    </row>
    <row r="341" spans="1:6">
      <c r="D341" s="2"/>
      <c r="E341" s="3"/>
      <c r="F341" s="13"/>
    </row>
    <row r="342" spans="1:6">
      <c r="D342" s="2"/>
      <c r="E342" s="3"/>
      <c r="F342" s="13"/>
    </row>
    <row r="343" spans="1:6">
      <c r="D343" s="2"/>
      <c r="E343" s="3"/>
      <c r="F343" s="13"/>
    </row>
    <row r="344" spans="1:6">
      <c r="D344" s="2"/>
      <c r="E344" s="3"/>
      <c r="F344" s="13"/>
    </row>
    <row r="345" spans="1:6">
      <c r="D345" s="2"/>
      <c r="E345" s="3"/>
      <c r="F345" s="13"/>
    </row>
    <row r="346" spans="1:6">
      <c r="D346" s="2"/>
      <c r="E346" s="3"/>
      <c r="F346" s="13"/>
    </row>
    <row r="347" spans="1:6">
      <c r="D347" s="2"/>
      <c r="E347" s="3"/>
      <c r="F347" s="13"/>
    </row>
    <row r="348" spans="1:6">
      <c r="D348" s="2"/>
      <c r="E348" s="3"/>
      <c r="F348" s="13"/>
    </row>
    <row r="349" spans="1:6">
      <c r="D349" s="2"/>
      <c r="E349" s="3"/>
      <c r="F349" s="13"/>
    </row>
    <row r="350" spans="1:6">
      <c r="D350" s="2"/>
      <c r="E350" s="3"/>
      <c r="F350" s="13"/>
    </row>
    <row r="351" spans="1:6">
      <c r="D351" s="2"/>
      <c r="E351" s="3"/>
      <c r="F351" s="13"/>
    </row>
    <row r="352" spans="1:6">
      <c r="D352" s="2"/>
      <c r="E352" s="3"/>
      <c r="F352" s="13"/>
    </row>
    <row r="353" spans="4:6">
      <c r="D353" s="2"/>
      <c r="E353" s="3"/>
      <c r="F353" s="13"/>
    </row>
    <row r="354" spans="4:6">
      <c r="D354" s="2"/>
      <c r="E354" s="3"/>
      <c r="F354" s="13"/>
    </row>
    <row r="355" spans="4:6">
      <c r="D355" s="2"/>
      <c r="E355" s="3"/>
      <c r="F355" s="13"/>
    </row>
    <row r="356" spans="4:6">
      <c r="D356" s="2"/>
      <c r="E356" s="3"/>
      <c r="F356" s="13"/>
    </row>
    <row r="357" spans="4:6">
      <c r="D357" s="2"/>
      <c r="E357" s="3"/>
      <c r="F357" s="13"/>
    </row>
    <row r="358" spans="4:6">
      <c r="D358" s="2"/>
      <c r="E358" s="3"/>
      <c r="F358" s="13"/>
    </row>
    <row r="359" spans="4:6">
      <c r="D359" s="2"/>
      <c r="E359" s="3"/>
      <c r="F359" s="13"/>
    </row>
    <row r="360" spans="4:6">
      <c r="D360" s="2"/>
      <c r="E360" s="3"/>
      <c r="F360" s="13"/>
    </row>
    <row r="361" spans="4:6">
      <c r="D361" s="2"/>
      <c r="E361" s="3"/>
      <c r="F361" s="13"/>
    </row>
    <row r="362" spans="4:6">
      <c r="D362" s="2"/>
      <c r="E362" s="3"/>
      <c r="F362" s="13"/>
    </row>
    <row r="363" spans="4:6">
      <c r="D363" s="2"/>
      <c r="E363" s="3"/>
      <c r="F363" s="13"/>
    </row>
    <row r="364" spans="4:6">
      <c r="D364" s="2"/>
      <c r="E364" s="3"/>
      <c r="F364" s="13"/>
    </row>
    <row r="365" spans="4:6">
      <c r="D365" s="2"/>
      <c r="E365" s="3"/>
      <c r="F365" s="13"/>
    </row>
    <row r="366" spans="4:6">
      <c r="D366" s="2"/>
      <c r="E366" s="3"/>
      <c r="F366" s="13"/>
    </row>
    <row r="367" spans="4:6">
      <c r="D367" s="2"/>
      <c r="E367" s="3"/>
      <c r="F367" s="13"/>
    </row>
    <row r="368" spans="4:6">
      <c r="D368" s="2"/>
      <c r="E368" s="3"/>
      <c r="F368" s="13"/>
    </row>
    <row r="369" spans="4:6">
      <c r="D369" s="2"/>
      <c r="E369" s="3"/>
      <c r="F369" s="13"/>
    </row>
    <row r="370" spans="4:6">
      <c r="D370" s="2"/>
      <c r="E370" s="3"/>
      <c r="F370" s="13"/>
    </row>
    <row r="371" spans="4:6">
      <c r="D371" s="2"/>
      <c r="E371" s="3"/>
      <c r="F371" s="13"/>
    </row>
    <row r="372" spans="4:6">
      <c r="D372" s="2"/>
      <c r="E372" s="3"/>
      <c r="F372" s="13"/>
    </row>
    <row r="373" spans="4:6">
      <c r="D373" s="2"/>
      <c r="E373" s="3"/>
      <c r="F373" s="13"/>
    </row>
    <row r="374" spans="4:6">
      <c r="D374" s="2"/>
      <c r="E374" s="3"/>
      <c r="F374" s="13"/>
    </row>
    <row r="375" spans="4:6">
      <c r="D375" s="2"/>
      <c r="E375" s="3"/>
      <c r="F375" s="13"/>
    </row>
    <row r="376" spans="4:6">
      <c r="D376" s="2"/>
      <c r="E376" s="3"/>
      <c r="F376" s="13"/>
    </row>
    <row r="377" spans="4:6">
      <c r="D377" s="2"/>
      <c r="E377" s="3"/>
      <c r="F377" s="13"/>
    </row>
    <row r="378" spans="4:6">
      <c r="D378" s="2"/>
      <c r="E378" s="3"/>
      <c r="F378" s="13"/>
    </row>
  </sheetData>
  <sheetProtection algorithmName="SHA-512" hashValue="qo3jH/GZpbPw9dSO6b7AaQGdvefKwY2qzbKVxZbfKdWfWUNSmTOvGJkcHA+6VbBfXQI1iDkP2LySfWCVvLMh7g==" saltValue="DlbTXggmSUbOHOePxMfMTQ==" spinCount="100000" sheet="1" objects="1" scenarios="1"/>
  <mergeCells count="11">
    <mergeCell ref="A3:I3"/>
    <mergeCell ref="A4:I4"/>
    <mergeCell ref="A5:I5"/>
    <mergeCell ref="C151:E151"/>
    <mergeCell ref="L5:N5"/>
    <mergeCell ref="A6:I6"/>
    <mergeCell ref="B111:E113"/>
    <mergeCell ref="A136:C136"/>
    <mergeCell ref="A140:C140"/>
    <mergeCell ref="A144:C144"/>
    <mergeCell ref="A147:C147"/>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A7BD0-5A3B-4B44-AAA0-A90D775F678C}">
  <dimension ref="A2:N44"/>
  <sheetViews>
    <sheetView workbookViewId="0">
      <selection sqref="A1:XFD1048576"/>
    </sheetView>
  </sheetViews>
  <sheetFormatPr defaultColWidth="9.109375" defaultRowHeight="13.2"/>
  <cols>
    <col min="1" max="1" width="6.44140625" style="209" customWidth="1"/>
    <col min="2" max="2" width="8.5546875" style="209" customWidth="1"/>
    <col min="3" max="3" width="54.44140625" style="209" customWidth="1"/>
    <col min="4" max="4" width="5.88671875" style="209" customWidth="1"/>
    <col min="5" max="5" width="5.6640625" style="210" customWidth="1"/>
    <col min="6" max="6" width="11.109375" style="232" customWidth="1"/>
    <col min="7" max="7" width="11.44140625" style="232" customWidth="1"/>
    <col min="8" max="8" width="11.44140625" style="212" customWidth="1"/>
    <col min="9" max="9" width="10.5546875" style="212" customWidth="1"/>
    <col min="10" max="10" width="9.109375" style="209"/>
    <col min="11" max="11" width="9.33203125" style="383" customWidth="1"/>
    <col min="12" max="12" width="9.109375" style="384"/>
    <col min="13" max="16384" width="9.109375" style="209"/>
  </cols>
  <sheetData>
    <row r="2" spans="1:14" ht="21">
      <c r="A2" s="480" t="s">
        <v>626</v>
      </c>
      <c r="B2" s="480"/>
      <c r="C2" s="480"/>
      <c r="D2" s="480"/>
      <c r="E2" s="480"/>
      <c r="F2" s="480"/>
      <c r="G2" s="480"/>
      <c r="H2" s="480"/>
      <c r="I2" s="480"/>
    </row>
    <row r="3" spans="1:14" ht="21">
      <c r="A3" s="481" t="s">
        <v>624</v>
      </c>
      <c r="B3" s="481"/>
      <c r="C3" s="481"/>
      <c r="D3" s="481"/>
      <c r="E3" s="481"/>
      <c r="F3" s="481"/>
      <c r="G3" s="481"/>
      <c r="H3" s="481"/>
      <c r="I3" s="481"/>
      <c r="L3" s="424" t="s">
        <v>243</v>
      </c>
      <c r="M3" s="424"/>
      <c r="N3" s="424"/>
    </row>
    <row r="4" spans="1:14" ht="21">
      <c r="A4" s="480" t="s">
        <v>291</v>
      </c>
      <c r="B4" s="480"/>
      <c r="C4" s="480"/>
      <c r="D4" s="480"/>
      <c r="E4" s="480"/>
      <c r="F4" s="480"/>
      <c r="G4" s="480"/>
      <c r="H4" s="480"/>
      <c r="I4" s="480"/>
      <c r="K4" s="209" t="s">
        <v>627</v>
      </c>
    </row>
    <row r="5" spans="1:14" ht="15.6">
      <c r="A5" s="385"/>
      <c r="B5" s="385"/>
    </row>
    <row r="6" spans="1:14" ht="26.4">
      <c r="A6" s="231"/>
      <c r="B6" s="231"/>
      <c r="G6" s="233" t="s">
        <v>2</v>
      </c>
      <c r="H6" s="234" t="s">
        <v>241</v>
      </c>
      <c r="I6" s="234" t="s">
        <v>280</v>
      </c>
    </row>
    <row r="7" spans="1:14">
      <c r="A7" s="231"/>
      <c r="B7" s="231"/>
      <c r="G7" s="235"/>
    </row>
    <row r="8" spans="1:14">
      <c r="A8" s="231" t="s">
        <v>12</v>
      </c>
      <c r="B8" s="231"/>
      <c r="C8" s="246" t="s">
        <v>0</v>
      </c>
      <c r="G8" s="288">
        <f>'Trasa 11- Sv Ana_Kol_P'!G9</f>
        <v>9000</v>
      </c>
      <c r="H8" s="288">
        <f>'Trasa 11- Sv Ana_Kol_P'!H9</f>
        <v>9000</v>
      </c>
      <c r="I8" s="288">
        <f>I106</f>
        <v>0</v>
      </c>
    </row>
    <row r="9" spans="1:14">
      <c r="A9" s="231"/>
      <c r="B9" s="231"/>
      <c r="C9" s="246"/>
    </row>
    <row r="10" spans="1:14">
      <c r="A10" s="231"/>
      <c r="B10" s="231"/>
      <c r="C10" s="246"/>
    </row>
    <row r="11" spans="1:14">
      <c r="A11" s="231" t="s">
        <v>13</v>
      </c>
      <c r="B11" s="231"/>
      <c r="C11" s="246" t="s">
        <v>8</v>
      </c>
      <c r="G11" s="288">
        <f>'Trasa 11- Sv Ana_Kol_P'!G12</f>
        <v>0</v>
      </c>
      <c r="H11" s="288">
        <f>'Trasa 11- Sv Ana_Kol_P'!H12</f>
        <v>0</v>
      </c>
      <c r="I11" s="288">
        <f>I139</f>
        <v>0</v>
      </c>
    </row>
    <row r="12" spans="1:14">
      <c r="A12" s="231"/>
      <c r="B12" s="231"/>
      <c r="C12" s="246"/>
    </row>
    <row r="13" spans="1:14">
      <c r="A13" s="231"/>
      <c r="B13" s="231"/>
      <c r="C13" s="246"/>
    </row>
    <row r="14" spans="1:14">
      <c r="A14" s="247" t="s">
        <v>14</v>
      </c>
      <c r="B14" s="247"/>
      <c r="C14" s="386" t="s">
        <v>217</v>
      </c>
      <c r="G14" s="288">
        <f>'Trasa 11- Sv Ana_Kol_P'!G15</f>
        <v>0</v>
      </c>
      <c r="H14" s="288">
        <f>'Trasa 11- Sv Ana_Kol_P'!H15</f>
        <v>0</v>
      </c>
      <c r="I14" s="288">
        <f>I173</f>
        <v>0</v>
      </c>
    </row>
    <row r="15" spans="1:14">
      <c r="A15" s="247"/>
      <c r="B15" s="247"/>
      <c r="C15" s="386"/>
    </row>
    <row r="16" spans="1:14">
      <c r="A16" s="247"/>
      <c r="B16" s="247"/>
      <c r="C16" s="386"/>
    </row>
    <row r="17" spans="1:9">
      <c r="A17" s="231" t="s">
        <v>15</v>
      </c>
      <c r="B17" s="231"/>
      <c r="C17" s="386" t="s">
        <v>158</v>
      </c>
      <c r="G17" s="288">
        <f>'Trasa 11- Sv Ana_Kol_P'!G18</f>
        <v>0</v>
      </c>
      <c r="H17" s="288">
        <f>'Trasa 11- Sv Ana_Kol_P'!H18</f>
        <v>0</v>
      </c>
      <c r="I17" s="288">
        <f>I200</f>
        <v>0</v>
      </c>
    </row>
    <row r="18" spans="1:9">
      <c r="A18" s="231"/>
      <c r="B18" s="231"/>
      <c r="C18" s="386"/>
    </row>
    <row r="19" spans="1:9">
      <c r="A19" s="247"/>
      <c r="B19" s="247"/>
      <c r="C19" s="386"/>
    </row>
    <row r="20" spans="1:9">
      <c r="A20" s="247" t="s">
        <v>16</v>
      </c>
      <c r="B20" s="247"/>
      <c r="C20" s="386" t="s">
        <v>48</v>
      </c>
      <c r="D20" s="387"/>
      <c r="G20" s="288">
        <f>'Trasa 11- Sv Ana_Kol_P'!G21</f>
        <v>0</v>
      </c>
      <c r="H20" s="288">
        <f>'Trasa 11- Sv Ana_Kol_P'!H21</f>
        <v>0</v>
      </c>
      <c r="I20" s="288">
        <f>I267</f>
        <v>0</v>
      </c>
    </row>
    <row r="21" spans="1:9">
      <c r="A21" s="247"/>
      <c r="B21" s="247"/>
      <c r="C21" s="386"/>
    </row>
    <row r="22" spans="1:9">
      <c r="A22" s="247"/>
      <c r="B22" s="247"/>
      <c r="C22" s="386"/>
    </row>
    <row r="23" spans="1:9">
      <c r="A23" s="231" t="s">
        <v>182</v>
      </c>
      <c r="B23" s="247"/>
      <c r="C23" s="386" t="s">
        <v>181</v>
      </c>
      <c r="G23" s="288">
        <f>'Trasa 11- Sv Ana_Kol_P'!G24</f>
        <v>1750</v>
      </c>
      <c r="H23" s="288">
        <f>'Trasa 11- Sv Ana_Kol_P'!H24</f>
        <v>1750</v>
      </c>
      <c r="I23" s="288">
        <f>'[1]Odsek 11- Sv Ana_Kol_P'!I24</f>
        <v>0</v>
      </c>
    </row>
    <row r="24" spans="1:9">
      <c r="A24" s="247"/>
      <c r="B24" s="247"/>
      <c r="C24" s="248"/>
    </row>
    <row r="25" spans="1:9">
      <c r="A25" s="247"/>
      <c r="B25" s="247"/>
      <c r="C25" s="248"/>
    </row>
    <row r="26" spans="1:9">
      <c r="A26" s="247"/>
      <c r="B26" s="247"/>
      <c r="C26" s="386" t="s">
        <v>221</v>
      </c>
      <c r="G26" s="288">
        <f>'Trasa_11_Most D5_Sv_Ana'!G13</f>
        <v>0</v>
      </c>
      <c r="H26" s="288">
        <f>'Trasa_11_Most D5_Sv_Ana'!G13</f>
        <v>0</v>
      </c>
      <c r="I26" s="288">
        <f>'[1]Odsek 11- Sv Ana_Kol_P'!I27</f>
        <v>0</v>
      </c>
    </row>
    <row r="27" spans="1:9">
      <c r="A27" s="247"/>
      <c r="B27" s="247"/>
      <c r="C27" s="248"/>
    </row>
    <row r="28" spans="1:9">
      <c r="A28" s="247"/>
      <c r="B28" s="247"/>
      <c r="C28" s="250"/>
    </row>
    <row r="29" spans="1:9" ht="13.8" thickBot="1">
      <c r="A29" s="247"/>
      <c r="B29" s="247"/>
      <c r="C29" s="248"/>
    </row>
    <row r="30" spans="1:9" ht="13.8" thickBot="1">
      <c r="A30" s="247"/>
      <c r="B30" s="247"/>
      <c r="C30" s="386" t="s">
        <v>17</v>
      </c>
      <c r="G30" s="388">
        <f>SUM(G8:G28)</f>
        <v>10750</v>
      </c>
      <c r="H30" s="388">
        <f>SUM(H8:H28)</f>
        <v>10750</v>
      </c>
      <c r="I30" s="389">
        <f>SUM(I8:I28)</f>
        <v>0</v>
      </c>
    </row>
    <row r="31" spans="1:9">
      <c r="A31" s="247"/>
      <c r="B31" s="247"/>
      <c r="C31" s="248"/>
    </row>
    <row r="32" spans="1:9">
      <c r="A32" s="247"/>
      <c r="B32" s="247"/>
      <c r="C32" s="250" t="s">
        <v>78</v>
      </c>
      <c r="G32" s="390">
        <f>G30*0.22</f>
        <v>2365</v>
      </c>
      <c r="H32" s="390">
        <f>H30*0.22</f>
        <v>2365</v>
      </c>
      <c r="I32" s="390">
        <f>I30*0.22</f>
        <v>0</v>
      </c>
    </row>
    <row r="33" spans="1:9" ht="13.8" thickBot="1">
      <c r="A33" s="247"/>
      <c r="B33" s="247"/>
      <c r="C33" s="248"/>
    </row>
    <row r="34" spans="1:9" ht="13.8" thickBot="1">
      <c r="A34" s="247"/>
      <c r="B34" s="247"/>
      <c r="C34" s="386" t="s">
        <v>18</v>
      </c>
      <c r="G34" s="388">
        <f>SUM(G30:G32)</f>
        <v>13115</v>
      </c>
      <c r="H34" s="388">
        <f>SUM(H30:H32)</f>
        <v>13115</v>
      </c>
      <c r="I34" s="391">
        <f>SUM(I30:I32)</f>
        <v>0</v>
      </c>
    </row>
    <row r="35" spans="1:9">
      <c r="A35" s="247"/>
      <c r="B35" s="247"/>
      <c r="C35" s="248"/>
    </row>
    <row r="36" spans="1:9">
      <c r="A36" s="247"/>
      <c r="B36" s="247"/>
      <c r="C36" s="250"/>
    </row>
    <row r="37" spans="1:9">
      <c r="A37" s="247"/>
      <c r="B37" s="247"/>
      <c r="C37" s="248"/>
    </row>
    <row r="38" spans="1:9">
      <c r="A38" s="247"/>
      <c r="B38" s="247"/>
      <c r="C38" s="386"/>
      <c r="D38" s="248"/>
      <c r="E38" s="248"/>
      <c r="F38" s="248"/>
      <c r="G38" s="392"/>
    </row>
    <row r="39" spans="1:9">
      <c r="A39" s="247"/>
      <c r="B39" s="247"/>
      <c r="C39" s="248"/>
      <c r="G39" s="392"/>
    </row>
    <row r="40" spans="1:9">
      <c r="A40" s="247"/>
      <c r="B40" s="247"/>
      <c r="C40" s="250"/>
      <c r="G40" s="392"/>
    </row>
    <row r="41" spans="1:9">
      <c r="A41" s="247"/>
      <c r="B41" s="247"/>
      <c r="C41" s="248"/>
      <c r="G41" s="392"/>
    </row>
    <row r="42" spans="1:9">
      <c r="A42" s="247"/>
      <c r="B42" s="247"/>
      <c r="C42" s="386"/>
      <c r="G42" s="392"/>
    </row>
    <row r="43" spans="1:9">
      <c r="A43" s="247"/>
      <c r="B43" s="247"/>
      <c r="C43" s="248"/>
    </row>
    <row r="44" spans="1:9">
      <c r="A44" s="247"/>
      <c r="B44" s="247"/>
      <c r="C44" s="248"/>
    </row>
  </sheetData>
  <sheetProtection algorithmName="SHA-512" hashValue="5F6v+4mCCo7weAJ/75eRMVkez8k3SlX8Pj1FJZBaKI+o8sR9/Nm9LMEuRiijSeD1cXFTNmndZA27aU32D07kaQ==" saltValue="gx79UdzY7tRFAa5pQmukUw==" spinCount="100000" sheet="1" objects="1" scenarios="1"/>
  <mergeCells count="4">
    <mergeCell ref="A2:I2"/>
    <mergeCell ref="A3:I3"/>
    <mergeCell ref="L3:N3"/>
    <mergeCell ref="A4:I4"/>
  </mergeCells>
  <pageMargins left="0.7" right="0.7" top="0.75" bottom="0.75" header="0.3" footer="0.3"/>
  <pageSetup paperSize="9" orientation="landscape" horizont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87FC9-F201-40E5-8954-9A9D04776DDA}">
  <dimension ref="A2:P476"/>
  <sheetViews>
    <sheetView topLeftCell="A241" workbookViewId="0">
      <selection activeCell="G258" sqref="G258"/>
    </sheetView>
  </sheetViews>
  <sheetFormatPr defaultColWidth="9.109375" defaultRowHeight="13.2"/>
  <cols>
    <col min="1" max="1" width="6.44140625" style="191" customWidth="1"/>
    <col min="2" max="2" width="8.5546875" style="191" customWidth="1"/>
    <col min="3" max="3" width="54.44140625" style="191" customWidth="1"/>
    <col min="4" max="4" width="5.88671875" style="191" customWidth="1"/>
    <col min="5" max="5" width="5.6640625" style="193" customWidth="1"/>
    <col min="6" max="6" width="11.109375" style="154" customWidth="1"/>
    <col min="7" max="7" width="11.44140625" style="154" customWidth="1"/>
    <col min="8" max="8" width="11.44140625" style="61" customWidth="1"/>
    <col min="9" max="9" width="10.5546875" style="61" customWidth="1"/>
    <col min="10" max="10" width="9.109375" style="191"/>
    <col min="11" max="11" width="9.33203125" style="60" customWidth="1"/>
    <col min="12" max="12" width="9.109375" style="67"/>
    <col min="13" max="16384" width="9.109375" style="191"/>
  </cols>
  <sheetData>
    <row r="2" spans="1:14" ht="21">
      <c r="A2" s="442" t="s">
        <v>623</v>
      </c>
      <c r="B2" s="442"/>
      <c r="C2" s="442"/>
      <c r="D2" s="442"/>
      <c r="E2" s="442"/>
      <c r="F2" s="442"/>
      <c r="G2" s="442"/>
      <c r="H2" s="442"/>
      <c r="I2" s="442"/>
    </row>
    <row r="3" spans="1:14" ht="21">
      <c r="A3" s="442" t="s">
        <v>201</v>
      </c>
      <c r="B3" s="442"/>
      <c r="C3" s="442"/>
      <c r="D3" s="442"/>
      <c r="E3" s="442"/>
      <c r="F3" s="442"/>
      <c r="G3" s="442"/>
      <c r="H3" s="442"/>
      <c r="I3" s="442"/>
    </row>
    <row r="4" spans="1:14" ht="21">
      <c r="A4" s="443" t="s">
        <v>624</v>
      </c>
      <c r="B4" s="443"/>
      <c r="C4" s="443"/>
      <c r="D4" s="443"/>
      <c r="E4" s="443"/>
      <c r="F4" s="443"/>
      <c r="G4" s="443"/>
      <c r="H4" s="443"/>
      <c r="I4" s="443"/>
      <c r="L4" s="444" t="s">
        <v>243</v>
      </c>
      <c r="M4" s="444"/>
      <c r="N4" s="444"/>
    </row>
    <row r="5" spans="1:14" ht="21">
      <c r="A5" s="442" t="s">
        <v>291</v>
      </c>
      <c r="B5" s="442"/>
      <c r="C5" s="442"/>
      <c r="D5" s="442"/>
      <c r="E5" s="442"/>
      <c r="F5" s="442"/>
      <c r="G5" s="442"/>
      <c r="H5" s="442"/>
      <c r="I5" s="442"/>
      <c r="K5" s="191" t="s">
        <v>627</v>
      </c>
    </row>
    <row r="6" spans="1:14" ht="15.6">
      <c r="A6" s="11"/>
      <c r="B6" s="11"/>
    </row>
    <row r="7" spans="1:14" ht="26.4">
      <c r="A7" s="2"/>
      <c r="B7" s="2"/>
      <c r="G7" s="22" t="s">
        <v>2</v>
      </c>
      <c r="H7" s="62" t="s">
        <v>241</v>
      </c>
      <c r="I7" s="62" t="s">
        <v>280</v>
      </c>
    </row>
    <row r="8" spans="1:14">
      <c r="A8" s="2"/>
      <c r="B8" s="2"/>
      <c r="G8" s="155"/>
    </row>
    <row r="9" spans="1:14">
      <c r="A9" s="2" t="s">
        <v>12</v>
      </c>
      <c r="B9" s="2"/>
      <c r="C9" s="6" t="s">
        <v>0</v>
      </c>
      <c r="G9" s="25">
        <f>G93</f>
        <v>9000</v>
      </c>
      <c r="H9" s="25">
        <f>H93</f>
        <v>9000</v>
      </c>
      <c r="I9" s="25">
        <f>I93</f>
        <v>0</v>
      </c>
    </row>
    <row r="10" spans="1:14">
      <c r="A10" s="2"/>
      <c r="B10" s="2"/>
      <c r="C10" s="6"/>
    </row>
    <row r="11" spans="1:14">
      <c r="A11" s="2"/>
      <c r="B11" s="2"/>
      <c r="C11" s="6"/>
    </row>
    <row r="12" spans="1:14">
      <c r="A12" s="2" t="s">
        <v>13</v>
      </c>
      <c r="B12" s="2"/>
      <c r="C12" s="6" t="s">
        <v>8</v>
      </c>
      <c r="G12" s="25">
        <f>G123</f>
        <v>0</v>
      </c>
      <c r="H12" s="25">
        <f>H123</f>
        <v>0</v>
      </c>
      <c r="I12" s="25">
        <f>I123</f>
        <v>0</v>
      </c>
    </row>
    <row r="13" spans="1:14">
      <c r="A13" s="2"/>
      <c r="B13" s="2"/>
      <c r="C13" s="6"/>
    </row>
    <row r="14" spans="1:14">
      <c r="A14" s="2"/>
      <c r="B14" s="2"/>
      <c r="C14" s="6"/>
    </row>
    <row r="15" spans="1:14">
      <c r="A15" s="7" t="s">
        <v>14</v>
      </c>
      <c r="B15" s="7"/>
      <c r="C15" s="5" t="s">
        <v>217</v>
      </c>
      <c r="G15" s="25">
        <f>G157</f>
        <v>0</v>
      </c>
      <c r="H15" s="25">
        <f>H157</f>
        <v>0</v>
      </c>
      <c r="I15" s="25">
        <f>I157</f>
        <v>0</v>
      </c>
    </row>
    <row r="16" spans="1:14">
      <c r="A16" s="7"/>
      <c r="B16" s="7"/>
      <c r="C16" s="5"/>
    </row>
    <row r="17" spans="1:9">
      <c r="A17" s="7"/>
      <c r="B17" s="7"/>
      <c r="C17" s="5"/>
    </row>
    <row r="18" spans="1:9">
      <c r="A18" s="2" t="s">
        <v>15</v>
      </c>
      <c r="B18" s="2"/>
      <c r="C18" s="5" t="s">
        <v>158</v>
      </c>
      <c r="G18" s="25">
        <f>G182</f>
        <v>0</v>
      </c>
      <c r="H18" s="25">
        <f>H182</f>
        <v>0</v>
      </c>
      <c r="I18" s="25">
        <f>I182</f>
        <v>0</v>
      </c>
    </row>
    <row r="19" spans="1:9">
      <c r="A19" s="2"/>
      <c r="B19" s="2"/>
      <c r="C19" s="5"/>
    </row>
    <row r="20" spans="1:9">
      <c r="A20" s="7"/>
      <c r="B20" s="7"/>
      <c r="C20" s="5"/>
    </row>
    <row r="21" spans="1:9">
      <c r="A21" s="7" t="s">
        <v>16</v>
      </c>
      <c r="B21" s="7"/>
      <c r="C21" s="5" t="s">
        <v>48</v>
      </c>
      <c r="D21" s="70"/>
      <c r="G21" s="25">
        <f>G249</f>
        <v>0</v>
      </c>
      <c r="H21" s="25">
        <f>H249</f>
        <v>0</v>
      </c>
      <c r="I21" s="25">
        <f>I249</f>
        <v>0</v>
      </c>
    </row>
    <row r="22" spans="1:9">
      <c r="A22" s="7"/>
      <c r="B22" s="7"/>
      <c r="C22" s="5"/>
    </row>
    <row r="23" spans="1:9">
      <c r="A23" s="7"/>
      <c r="B23" s="7"/>
      <c r="C23" s="5"/>
    </row>
    <row r="24" spans="1:9">
      <c r="A24" s="2" t="s">
        <v>182</v>
      </c>
      <c r="B24" s="7"/>
      <c r="C24" s="5" t="s">
        <v>181</v>
      </c>
      <c r="G24" s="25">
        <f>G262</f>
        <v>1750</v>
      </c>
      <c r="H24" s="25">
        <f>H262</f>
        <v>1750</v>
      </c>
      <c r="I24" s="25">
        <f>I262</f>
        <v>0</v>
      </c>
    </row>
    <row r="25" spans="1:9">
      <c r="A25" s="7"/>
      <c r="B25" s="7"/>
      <c r="C25" s="8"/>
    </row>
    <row r="26" spans="1:9">
      <c r="A26" s="7"/>
      <c r="B26" s="7"/>
      <c r="C26" s="8"/>
    </row>
    <row r="27" spans="1:9">
      <c r="A27" s="7"/>
      <c r="B27" s="7"/>
      <c r="C27" s="1"/>
    </row>
    <row r="28" spans="1:9" ht="13.8" thickBot="1">
      <c r="A28" s="7"/>
      <c r="B28" s="7"/>
      <c r="C28" s="8"/>
    </row>
    <row r="29" spans="1:9" ht="13.8" thickBot="1">
      <c r="A29" s="7"/>
      <c r="B29" s="7"/>
      <c r="C29" s="5" t="s">
        <v>17</v>
      </c>
      <c r="G29" s="58">
        <f>SUM(G9:G27)</f>
        <v>10750</v>
      </c>
      <c r="H29" s="58">
        <f>SUM(H9:H27)</f>
        <v>10750</v>
      </c>
      <c r="I29" s="156">
        <f>SUM(I9:I27)</f>
        <v>0</v>
      </c>
    </row>
    <row r="30" spans="1:9">
      <c r="A30" s="7"/>
      <c r="B30" s="7"/>
      <c r="C30" s="8"/>
    </row>
    <row r="31" spans="1:9">
      <c r="A31" s="7"/>
      <c r="B31" s="7"/>
      <c r="C31" s="1" t="s">
        <v>78</v>
      </c>
      <c r="G31" s="59">
        <f>G29*0.22</f>
        <v>2365</v>
      </c>
      <c r="H31" s="59">
        <f>H29*0.22</f>
        <v>2365</v>
      </c>
      <c r="I31" s="59">
        <f>I29*0.22</f>
        <v>0</v>
      </c>
    </row>
    <row r="32" spans="1:9" ht="13.8" thickBot="1">
      <c r="A32" s="7"/>
      <c r="B32" s="7"/>
      <c r="C32" s="8"/>
    </row>
    <row r="33" spans="1:16" ht="13.8" thickBot="1">
      <c r="A33" s="7"/>
      <c r="B33" s="7"/>
      <c r="C33" s="5" t="s">
        <v>18</v>
      </c>
      <c r="G33" s="58">
        <f>SUM(G29:G31)</f>
        <v>13115</v>
      </c>
      <c r="H33" s="58">
        <f>SUM(H29:H31)</f>
        <v>13115</v>
      </c>
      <c r="I33" s="73">
        <f>SUM(I29:I31)</f>
        <v>0</v>
      </c>
    </row>
    <row r="34" spans="1:16">
      <c r="A34" s="7"/>
      <c r="B34" s="7"/>
      <c r="C34" s="5"/>
      <c r="G34" s="139"/>
      <c r="H34" s="139"/>
      <c r="I34" s="139"/>
    </row>
    <row r="35" spans="1:16">
      <c r="A35" s="7"/>
      <c r="B35" s="7"/>
      <c r="C35" s="5"/>
      <c r="G35" s="139"/>
      <c r="H35" s="139"/>
      <c r="I35" s="139"/>
    </row>
    <row r="36" spans="1:16">
      <c r="A36" s="7"/>
      <c r="B36" s="7"/>
      <c r="C36" s="8"/>
    </row>
    <row r="37" spans="1:16">
      <c r="A37" s="7"/>
      <c r="B37" s="7"/>
      <c r="C37" s="1"/>
    </row>
    <row r="38" spans="1:16">
      <c r="A38" s="4" t="s">
        <v>12</v>
      </c>
      <c r="B38" s="4"/>
      <c r="C38" s="6" t="s">
        <v>0</v>
      </c>
    </row>
    <row r="39" spans="1:16">
      <c r="A39" s="2"/>
      <c r="B39" s="2"/>
    </row>
    <row r="40" spans="1:16" ht="26.4">
      <c r="A40" s="10" t="s">
        <v>19</v>
      </c>
      <c r="B40" s="10" t="s">
        <v>20</v>
      </c>
      <c r="C40" s="9" t="s">
        <v>4</v>
      </c>
      <c r="D40" s="10" t="s">
        <v>26</v>
      </c>
      <c r="E40" s="14" t="s">
        <v>281</v>
      </c>
      <c r="F40" s="22" t="s">
        <v>27</v>
      </c>
      <c r="G40" s="62" t="s">
        <v>28</v>
      </c>
      <c r="H40" s="62" t="s">
        <v>241</v>
      </c>
      <c r="I40" s="62" t="s">
        <v>280</v>
      </c>
    </row>
    <row r="41" spans="1:16" ht="26.4">
      <c r="A41" s="17" t="s">
        <v>62</v>
      </c>
      <c r="B41" s="17" t="s">
        <v>111</v>
      </c>
      <c r="C41" s="21" t="s">
        <v>110</v>
      </c>
      <c r="D41" s="196" t="s">
        <v>11</v>
      </c>
      <c r="E41" s="3">
        <v>1</v>
      </c>
      <c r="F41" s="357">
        <v>0</v>
      </c>
      <c r="G41" s="175">
        <f>ROUND(E41*F41,2)</f>
        <v>0</v>
      </c>
      <c r="H41" s="64">
        <f>G41-I41</f>
        <v>0</v>
      </c>
      <c r="I41" s="64">
        <f>L41*F41</f>
        <v>0</v>
      </c>
      <c r="O41" s="19"/>
      <c r="P41" s="19"/>
    </row>
    <row r="42" spans="1:16">
      <c r="A42" s="17"/>
      <c r="B42" s="17"/>
      <c r="C42" s="196"/>
      <c r="D42" s="196"/>
      <c r="E42" s="19"/>
      <c r="F42" s="357"/>
      <c r="G42" s="175">
        <f t="shared" ref="G42:G91" si="0">ROUND(E42*F42,2)</f>
        <v>0</v>
      </c>
      <c r="H42" s="64"/>
      <c r="I42" s="64"/>
      <c r="O42" s="19"/>
      <c r="P42" s="19"/>
    </row>
    <row r="43" spans="1:16" ht="26.4">
      <c r="A43" s="17" t="s">
        <v>63</v>
      </c>
      <c r="B43" s="17" t="s">
        <v>113</v>
      </c>
      <c r="C43" s="21" t="s">
        <v>628</v>
      </c>
      <c r="D43" s="196" t="s">
        <v>11</v>
      </c>
      <c r="E43" s="3">
        <v>88</v>
      </c>
      <c r="F43" s="357">
        <v>0</v>
      </c>
      <c r="G43" s="175">
        <f t="shared" si="0"/>
        <v>0</v>
      </c>
      <c r="H43" s="64">
        <f>G43-I43</f>
        <v>0</v>
      </c>
      <c r="I43" s="64">
        <f>L43*F43</f>
        <v>0</v>
      </c>
      <c r="O43" s="19"/>
      <c r="P43" s="19"/>
    </row>
    <row r="44" spans="1:16">
      <c r="A44" s="17"/>
      <c r="B44" s="17"/>
      <c r="C44" s="21"/>
      <c r="D44" s="196"/>
      <c r="E44" s="19"/>
      <c r="F44" s="357"/>
      <c r="G44" s="175">
        <f t="shared" si="0"/>
        <v>0</v>
      </c>
      <c r="H44" s="64"/>
      <c r="I44" s="64"/>
      <c r="O44" s="19"/>
      <c r="P44" s="19"/>
    </row>
    <row r="45" spans="1:16" ht="26.4">
      <c r="A45" s="17" t="s">
        <v>64</v>
      </c>
      <c r="B45" s="17" t="s">
        <v>80</v>
      </c>
      <c r="C45" s="21" t="s">
        <v>114</v>
      </c>
      <c r="D45" s="196" t="s">
        <v>6</v>
      </c>
      <c r="E45" s="3">
        <v>20</v>
      </c>
      <c r="F45" s="357">
        <v>0</v>
      </c>
      <c r="G45" s="175">
        <f t="shared" si="0"/>
        <v>0</v>
      </c>
      <c r="H45" s="64">
        <f>G45-I45</f>
        <v>0</v>
      </c>
      <c r="I45" s="64">
        <f>L45*F45</f>
        <v>0</v>
      </c>
      <c r="O45" s="19"/>
      <c r="P45" s="19"/>
    </row>
    <row r="46" spans="1:16">
      <c r="A46" s="17"/>
      <c r="B46" s="17"/>
      <c r="C46" s="21"/>
      <c r="D46" s="196"/>
      <c r="E46" s="3"/>
      <c r="F46" s="357"/>
      <c r="G46" s="175">
        <f t="shared" si="0"/>
        <v>0</v>
      </c>
      <c r="H46" s="64"/>
      <c r="I46" s="64"/>
      <c r="O46" s="19"/>
      <c r="P46" s="19"/>
    </row>
    <row r="47" spans="1:16" ht="26.4">
      <c r="A47" s="17" t="s">
        <v>65</v>
      </c>
      <c r="B47" s="17" t="s">
        <v>629</v>
      </c>
      <c r="C47" s="21" t="s">
        <v>630</v>
      </c>
      <c r="D47" s="196" t="s">
        <v>6</v>
      </c>
      <c r="E47" s="3">
        <v>60</v>
      </c>
      <c r="F47" s="357">
        <v>0</v>
      </c>
      <c r="G47" s="175">
        <f>ROUND(E47*F47,2)</f>
        <v>0</v>
      </c>
      <c r="H47" s="64">
        <f>G47-I47</f>
        <v>0</v>
      </c>
      <c r="I47" s="64">
        <f>L47*F47</f>
        <v>0</v>
      </c>
      <c r="O47" s="19"/>
      <c r="P47" s="19"/>
    </row>
    <row r="48" spans="1:16">
      <c r="A48" s="17"/>
      <c r="B48" s="17"/>
      <c r="C48" s="21"/>
      <c r="D48" s="196"/>
      <c r="E48" s="19"/>
      <c r="F48" s="357"/>
      <c r="G48" s="175">
        <f t="shared" si="0"/>
        <v>0</v>
      </c>
      <c r="H48" s="64"/>
      <c r="I48" s="64"/>
      <c r="O48" s="19"/>
      <c r="P48" s="19"/>
    </row>
    <row r="49" spans="1:16" ht="26.4">
      <c r="A49" s="17" t="s">
        <v>60</v>
      </c>
      <c r="B49" s="17" t="s">
        <v>307</v>
      </c>
      <c r="C49" s="24" t="s">
        <v>299</v>
      </c>
      <c r="D49" s="196" t="s">
        <v>3</v>
      </c>
      <c r="E49" s="3">
        <v>2</v>
      </c>
      <c r="F49" s="357">
        <v>0</v>
      </c>
      <c r="G49" s="175">
        <f t="shared" si="0"/>
        <v>0</v>
      </c>
      <c r="H49" s="64">
        <f>G49-I49</f>
        <v>0</v>
      </c>
      <c r="I49" s="64">
        <f>L49*F49</f>
        <v>0</v>
      </c>
      <c r="O49" s="19"/>
      <c r="P49" s="19"/>
    </row>
    <row r="50" spans="1:16">
      <c r="A50" s="17"/>
      <c r="B50" s="17"/>
      <c r="C50" s="24"/>
      <c r="D50" s="196"/>
      <c r="E50" s="3"/>
      <c r="F50" s="357"/>
      <c r="G50" s="175">
        <f t="shared" si="0"/>
        <v>0</v>
      </c>
      <c r="H50" s="64"/>
      <c r="I50" s="64"/>
      <c r="O50" s="19"/>
      <c r="P50" s="19"/>
    </row>
    <row r="51" spans="1:16" ht="26.4">
      <c r="A51" s="17" t="s">
        <v>61</v>
      </c>
      <c r="B51" s="17" t="s">
        <v>154</v>
      </c>
      <c r="C51" s="24" t="s">
        <v>153</v>
      </c>
      <c r="D51" s="196" t="s">
        <v>3</v>
      </c>
      <c r="E51" s="3">
        <v>1</v>
      </c>
      <c r="F51" s="357">
        <v>0</v>
      </c>
      <c r="G51" s="175">
        <f>ROUND(E51*F51,2)</f>
        <v>0</v>
      </c>
      <c r="H51" s="64">
        <f>G51-I51</f>
        <v>0</v>
      </c>
      <c r="I51" s="64">
        <f>L51*F51</f>
        <v>0</v>
      </c>
      <c r="O51" s="19"/>
      <c r="P51" s="19"/>
    </row>
    <row r="52" spans="1:16">
      <c r="A52" s="17"/>
      <c r="B52" s="17"/>
      <c r="C52" s="24"/>
      <c r="D52" s="196"/>
      <c r="E52" s="3"/>
      <c r="F52" s="357"/>
      <c r="G52" s="175">
        <f t="shared" si="0"/>
        <v>0</v>
      </c>
      <c r="H52" s="64"/>
      <c r="I52" s="64"/>
      <c r="O52" s="19"/>
      <c r="P52" s="19"/>
    </row>
    <row r="53" spans="1:16" ht="26.4">
      <c r="A53" s="17" t="s">
        <v>66</v>
      </c>
      <c r="B53" s="17" t="s">
        <v>631</v>
      </c>
      <c r="C53" s="24" t="s">
        <v>202</v>
      </c>
      <c r="D53" s="196" t="s">
        <v>3</v>
      </c>
      <c r="E53" s="3">
        <v>2</v>
      </c>
      <c r="F53" s="357">
        <v>0</v>
      </c>
      <c r="G53" s="175">
        <f t="shared" si="0"/>
        <v>0</v>
      </c>
      <c r="H53" s="64">
        <f>G53-I53</f>
        <v>0</v>
      </c>
      <c r="I53" s="64">
        <f>L53*F53</f>
        <v>0</v>
      </c>
      <c r="O53" s="19"/>
      <c r="P53" s="19"/>
    </row>
    <row r="54" spans="1:16">
      <c r="A54" s="17"/>
      <c r="B54" s="17"/>
      <c r="C54" s="24"/>
      <c r="D54" s="196"/>
      <c r="E54" s="19"/>
      <c r="F54" s="357"/>
      <c r="G54" s="175">
        <f t="shared" si="0"/>
        <v>0</v>
      </c>
      <c r="H54" s="64"/>
      <c r="I54" s="64"/>
      <c r="O54" s="19"/>
      <c r="P54" s="19"/>
    </row>
    <row r="55" spans="1:16" ht="26.4">
      <c r="A55" s="17" t="s">
        <v>67</v>
      </c>
      <c r="B55" s="17" t="s">
        <v>155</v>
      </c>
      <c r="C55" s="24" t="s">
        <v>156</v>
      </c>
      <c r="D55" s="196" t="s">
        <v>3</v>
      </c>
      <c r="E55" s="3">
        <v>1</v>
      </c>
      <c r="F55" s="357">
        <v>0</v>
      </c>
      <c r="G55" s="175">
        <f t="shared" si="0"/>
        <v>0</v>
      </c>
      <c r="H55" s="64">
        <f>G55-I55</f>
        <v>0</v>
      </c>
      <c r="I55" s="64">
        <f>L55*F55</f>
        <v>0</v>
      </c>
      <c r="O55" s="19"/>
      <c r="P55" s="19"/>
    </row>
    <row r="56" spans="1:16">
      <c r="A56" s="17"/>
      <c r="B56" s="17"/>
      <c r="C56" s="24"/>
      <c r="D56" s="196"/>
      <c r="E56" s="19"/>
      <c r="F56" s="357"/>
      <c r="G56" s="175">
        <f t="shared" si="0"/>
        <v>0</v>
      </c>
      <c r="H56" s="64"/>
      <c r="I56" s="64"/>
      <c r="O56" s="19"/>
      <c r="P56" s="19"/>
    </row>
    <row r="57" spans="1:16" ht="26.4">
      <c r="A57" s="17" t="s">
        <v>225</v>
      </c>
      <c r="B57" s="17" t="s">
        <v>116</v>
      </c>
      <c r="C57" s="24" t="s">
        <v>115</v>
      </c>
      <c r="D57" s="196" t="s">
        <v>5</v>
      </c>
      <c r="E57" s="3">
        <v>12</v>
      </c>
      <c r="F57" s="357">
        <v>0</v>
      </c>
      <c r="G57" s="175">
        <f t="shared" si="0"/>
        <v>0</v>
      </c>
      <c r="H57" s="64">
        <f>G57-I57</f>
        <v>0</v>
      </c>
      <c r="I57" s="64">
        <f>L57*F57</f>
        <v>0</v>
      </c>
      <c r="O57" s="19"/>
      <c r="P57" s="19"/>
    </row>
    <row r="58" spans="1:16">
      <c r="A58" s="17"/>
      <c r="B58" s="17"/>
      <c r="C58" s="24"/>
      <c r="D58" s="196"/>
      <c r="E58" s="19"/>
      <c r="F58" s="357"/>
      <c r="G58" s="175">
        <f t="shared" si="0"/>
        <v>0</v>
      </c>
      <c r="H58" s="64"/>
      <c r="I58" s="64"/>
      <c r="O58" s="19"/>
      <c r="P58" s="19"/>
    </row>
    <row r="59" spans="1:16" ht="26.4">
      <c r="A59" s="17" t="s">
        <v>85</v>
      </c>
      <c r="B59" s="17" t="s">
        <v>123</v>
      </c>
      <c r="C59" s="24" t="s">
        <v>208</v>
      </c>
      <c r="D59" s="196" t="s">
        <v>6</v>
      </c>
      <c r="E59" s="3">
        <v>12</v>
      </c>
      <c r="F59" s="357">
        <v>0</v>
      </c>
      <c r="G59" s="175">
        <f t="shared" si="0"/>
        <v>0</v>
      </c>
      <c r="H59" s="64">
        <f>G59-I59</f>
        <v>0</v>
      </c>
      <c r="I59" s="64">
        <f>L59*F59</f>
        <v>0</v>
      </c>
      <c r="O59" s="19"/>
      <c r="P59" s="19"/>
    </row>
    <row r="60" spans="1:16">
      <c r="A60" s="17"/>
      <c r="B60" s="17"/>
      <c r="C60" s="21"/>
      <c r="D60" s="196"/>
      <c r="E60" s="19"/>
      <c r="F60" s="357"/>
      <c r="G60" s="175">
        <f t="shared" si="0"/>
        <v>0</v>
      </c>
      <c r="H60" s="64"/>
      <c r="I60" s="64"/>
      <c r="O60" s="19"/>
      <c r="P60" s="19"/>
    </row>
    <row r="61" spans="1:16" ht="26.4">
      <c r="A61" s="17" t="s">
        <v>117</v>
      </c>
      <c r="B61" s="17" t="s">
        <v>160</v>
      </c>
      <c r="C61" s="21" t="s">
        <v>161</v>
      </c>
      <c r="D61" s="196" t="s">
        <v>11</v>
      </c>
      <c r="E61" s="3">
        <v>3</v>
      </c>
      <c r="F61" s="357">
        <v>0</v>
      </c>
      <c r="G61" s="175">
        <f t="shared" si="0"/>
        <v>0</v>
      </c>
      <c r="H61" s="64">
        <f>G61-I61</f>
        <v>0</v>
      </c>
      <c r="I61" s="64">
        <f>L61*F61</f>
        <v>0</v>
      </c>
      <c r="O61" s="19"/>
      <c r="P61" s="19"/>
    </row>
    <row r="62" spans="1:16">
      <c r="A62" s="17"/>
      <c r="B62" s="17"/>
      <c r="C62" s="21"/>
      <c r="D62" s="196"/>
      <c r="E62" s="3"/>
      <c r="F62" s="357"/>
      <c r="G62" s="175">
        <f t="shared" si="0"/>
        <v>0</v>
      </c>
      <c r="H62" s="64"/>
      <c r="I62" s="64"/>
      <c r="O62" s="19"/>
      <c r="P62" s="19"/>
    </row>
    <row r="63" spans="1:16" ht="26.4">
      <c r="A63" s="17"/>
      <c r="B63" s="17" t="s">
        <v>632</v>
      </c>
      <c r="C63" s="21" t="s">
        <v>633</v>
      </c>
      <c r="D63" s="196" t="s">
        <v>11</v>
      </c>
      <c r="E63" s="3">
        <v>1</v>
      </c>
      <c r="F63" s="357">
        <v>0</v>
      </c>
      <c r="G63" s="175">
        <f t="shared" si="0"/>
        <v>0</v>
      </c>
      <c r="H63" s="64">
        <f>G63-I63</f>
        <v>0</v>
      </c>
      <c r="I63" s="64">
        <f>L63*F63</f>
        <v>0</v>
      </c>
      <c r="O63" s="19"/>
      <c r="P63" s="19"/>
    </row>
    <row r="64" spans="1:16">
      <c r="A64" s="17"/>
      <c r="B64" s="17"/>
      <c r="C64" s="21"/>
      <c r="D64" s="196"/>
      <c r="E64" s="3"/>
      <c r="F64" s="357"/>
      <c r="G64" s="175">
        <f t="shared" si="0"/>
        <v>0</v>
      </c>
      <c r="H64" s="64"/>
      <c r="I64" s="64"/>
      <c r="O64" s="19"/>
      <c r="P64" s="19"/>
    </row>
    <row r="65" spans="1:16">
      <c r="A65" s="17"/>
      <c r="B65" s="17" t="s">
        <v>634</v>
      </c>
      <c r="C65" s="21" t="s">
        <v>635</v>
      </c>
      <c r="D65" s="196" t="s">
        <v>11</v>
      </c>
      <c r="E65" s="3">
        <v>40</v>
      </c>
      <c r="F65" s="357">
        <v>0</v>
      </c>
      <c r="G65" s="175">
        <f t="shared" si="0"/>
        <v>0</v>
      </c>
      <c r="H65" s="64">
        <f>G65-I65</f>
        <v>0</v>
      </c>
      <c r="I65" s="64">
        <f>L65*F65</f>
        <v>0</v>
      </c>
      <c r="O65" s="19"/>
      <c r="P65" s="19"/>
    </row>
    <row r="66" spans="1:16">
      <c r="A66" s="17"/>
      <c r="B66" s="17"/>
      <c r="C66" s="21"/>
      <c r="D66" s="196"/>
      <c r="E66" s="19"/>
      <c r="F66" s="357"/>
      <c r="G66" s="175">
        <f t="shared" si="0"/>
        <v>0</v>
      </c>
      <c r="H66" s="64"/>
      <c r="I66" s="64"/>
      <c r="O66" s="19"/>
      <c r="P66" s="19"/>
    </row>
    <row r="67" spans="1:16">
      <c r="A67" s="17" t="s">
        <v>68</v>
      </c>
      <c r="B67" s="17" t="s">
        <v>121</v>
      </c>
      <c r="C67" s="24" t="s">
        <v>120</v>
      </c>
      <c r="D67" s="196" t="s">
        <v>5</v>
      </c>
      <c r="E67" s="3">
        <v>0</v>
      </c>
      <c r="F67" s="357">
        <v>0</v>
      </c>
      <c r="G67" s="175">
        <f t="shared" si="0"/>
        <v>0</v>
      </c>
      <c r="H67" s="64">
        <f>G67-I67</f>
        <v>0</v>
      </c>
      <c r="I67" s="64">
        <f>L67*F67</f>
        <v>0</v>
      </c>
      <c r="O67" s="19"/>
      <c r="P67" s="19"/>
    </row>
    <row r="68" spans="1:16">
      <c r="A68" s="17"/>
      <c r="B68" s="17"/>
      <c r="C68" s="21"/>
      <c r="D68" s="196"/>
      <c r="E68" s="19"/>
      <c r="F68" s="357"/>
      <c r="G68" s="175">
        <f t="shared" si="0"/>
        <v>0</v>
      </c>
      <c r="H68" s="64"/>
      <c r="I68" s="64"/>
      <c r="O68" s="19"/>
      <c r="P68" s="19"/>
    </row>
    <row r="69" spans="1:16" ht="26.4">
      <c r="A69" s="17" t="s">
        <v>69</v>
      </c>
      <c r="B69" s="196" t="s">
        <v>300</v>
      </c>
      <c r="C69" s="24" t="s">
        <v>205</v>
      </c>
      <c r="D69" s="196" t="s">
        <v>5</v>
      </c>
      <c r="E69" s="3">
        <v>0</v>
      </c>
      <c r="F69" s="357">
        <v>0</v>
      </c>
      <c r="G69" s="175">
        <f t="shared" si="0"/>
        <v>0</v>
      </c>
      <c r="H69" s="64">
        <f>G69-I69</f>
        <v>0</v>
      </c>
      <c r="I69" s="64">
        <f>L69*F69</f>
        <v>0</v>
      </c>
      <c r="O69" s="19"/>
      <c r="P69" s="19"/>
    </row>
    <row r="70" spans="1:16">
      <c r="A70" s="17"/>
      <c r="B70" s="196"/>
      <c r="C70" s="24"/>
      <c r="D70" s="196"/>
      <c r="E70" s="19"/>
      <c r="F70" s="357"/>
      <c r="G70" s="175">
        <f t="shared" si="0"/>
        <v>0</v>
      </c>
      <c r="H70" s="64"/>
      <c r="I70" s="64"/>
      <c r="O70" s="19"/>
      <c r="P70" s="19"/>
    </row>
    <row r="71" spans="1:16" ht="26.4">
      <c r="A71" s="17" t="s">
        <v>124</v>
      </c>
      <c r="B71" s="19" t="s">
        <v>59</v>
      </c>
      <c r="C71" s="24" t="s">
        <v>210</v>
      </c>
      <c r="D71" s="196" t="s">
        <v>5</v>
      </c>
      <c r="E71" s="3">
        <v>0</v>
      </c>
      <c r="F71" s="357">
        <v>0</v>
      </c>
      <c r="G71" s="175">
        <f t="shared" si="0"/>
        <v>0</v>
      </c>
      <c r="H71" s="64">
        <f>G71-I71</f>
        <v>0</v>
      </c>
      <c r="I71" s="64">
        <f>L71*F71</f>
        <v>0</v>
      </c>
      <c r="O71" s="19"/>
      <c r="P71" s="19"/>
    </row>
    <row r="72" spans="1:16">
      <c r="A72" s="17"/>
      <c r="B72" s="196"/>
      <c r="C72" s="24"/>
      <c r="D72" s="196"/>
      <c r="E72" s="19"/>
      <c r="F72" s="357"/>
      <c r="G72" s="175">
        <f t="shared" si="0"/>
        <v>0</v>
      </c>
      <c r="H72" s="65"/>
      <c r="I72" s="64"/>
      <c r="O72" s="19"/>
      <c r="P72" s="19"/>
    </row>
    <row r="73" spans="1:16" ht="26.4">
      <c r="A73" s="17" t="s">
        <v>162</v>
      </c>
      <c r="B73" s="17" t="s">
        <v>21</v>
      </c>
      <c r="C73" s="21" t="s">
        <v>81</v>
      </c>
      <c r="D73" s="196" t="s">
        <v>5</v>
      </c>
      <c r="E73" s="3">
        <v>48</v>
      </c>
      <c r="F73" s="357">
        <v>0</v>
      </c>
      <c r="G73" s="175">
        <f t="shared" si="0"/>
        <v>0</v>
      </c>
      <c r="H73" s="64">
        <f>G73-I73</f>
        <v>0</v>
      </c>
      <c r="I73" s="64">
        <f>L73*F73</f>
        <v>0</v>
      </c>
      <c r="O73" s="19"/>
      <c r="P73" s="19"/>
    </row>
    <row r="74" spans="1:16">
      <c r="A74" s="17"/>
      <c r="B74" s="17"/>
      <c r="C74" s="21"/>
      <c r="D74" s="196"/>
      <c r="E74" s="19"/>
      <c r="F74" s="357"/>
      <c r="G74" s="175">
        <f t="shared" si="0"/>
        <v>0</v>
      </c>
      <c r="H74" s="64"/>
      <c r="I74" s="64"/>
      <c r="O74" s="19"/>
      <c r="P74" s="19"/>
    </row>
    <row r="75" spans="1:16" ht="26.4">
      <c r="A75" s="17" t="s">
        <v>70</v>
      </c>
      <c r="B75" s="17" t="s">
        <v>83</v>
      </c>
      <c r="C75" s="21" t="s">
        <v>82</v>
      </c>
      <c r="D75" s="196" t="s">
        <v>3</v>
      </c>
      <c r="E75" s="3">
        <v>14</v>
      </c>
      <c r="F75" s="357">
        <v>0</v>
      </c>
      <c r="G75" s="175">
        <f t="shared" si="0"/>
        <v>0</v>
      </c>
      <c r="H75" s="64">
        <f>G75-I75</f>
        <v>0</v>
      </c>
      <c r="I75" s="64">
        <f>L75*F75</f>
        <v>0</v>
      </c>
      <c r="O75" s="19"/>
      <c r="P75" s="19"/>
    </row>
    <row r="76" spans="1:16">
      <c r="A76" s="17"/>
      <c r="B76" s="17"/>
      <c r="C76" s="21"/>
      <c r="D76" s="196"/>
      <c r="E76" s="19"/>
      <c r="F76" s="64"/>
      <c r="G76" s="175">
        <f t="shared" si="0"/>
        <v>0</v>
      </c>
      <c r="H76" s="64"/>
      <c r="I76" s="64"/>
      <c r="O76" s="19"/>
      <c r="P76" s="19"/>
    </row>
    <row r="77" spans="1:16" ht="26.4">
      <c r="A77" s="17" t="s">
        <v>71</v>
      </c>
      <c r="B77" s="23" t="s">
        <v>59</v>
      </c>
      <c r="C77" s="24" t="s">
        <v>204</v>
      </c>
      <c r="D77" s="196" t="s">
        <v>3</v>
      </c>
      <c r="E77" s="3">
        <v>1</v>
      </c>
      <c r="F77" s="64">
        <v>9000</v>
      </c>
      <c r="G77" s="175">
        <f t="shared" si="0"/>
        <v>9000</v>
      </c>
      <c r="H77" s="64">
        <f>G77-I77</f>
        <v>9000</v>
      </c>
      <c r="I77" s="64">
        <f>L77*F77</f>
        <v>0</v>
      </c>
      <c r="O77" s="19"/>
      <c r="P77" s="19"/>
    </row>
    <row r="78" spans="1:16">
      <c r="A78" s="17"/>
      <c r="B78" s="17"/>
      <c r="C78" s="24"/>
      <c r="D78" s="196"/>
      <c r="E78" s="19"/>
      <c r="F78" s="158"/>
      <c r="G78" s="175">
        <f t="shared" si="0"/>
        <v>0</v>
      </c>
      <c r="H78" s="64"/>
      <c r="I78" s="64"/>
      <c r="O78" s="19"/>
      <c r="P78" s="19"/>
    </row>
    <row r="79" spans="1:16" ht="26.4">
      <c r="A79" s="17" t="s">
        <v>118</v>
      </c>
      <c r="B79" s="17" t="s">
        <v>73</v>
      </c>
      <c r="C79" s="24" t="s">
        <v>119</v>
      </c>
      <c r="D79" s="196" t="s">
        <v>9</v>
      </c>
      <c r="E79" s="3">
        <v>3</v>
      </c>
      <c r="F79" s="393">
        <v>0</v>
      </c>
      <c r="G79" s="175">
        <f t="shared" si="0"/>
        <v>0</v>
      </c>
      <c r="H79" s="64">
        <f>G79-I79</f>
        <v>0</v>
      </c>
      <c r="I79" s="64">
        <f>L79*F79</f>
        <v>0</v>
      </c>
      <c r="O79" s="19"/>
      <c r="P79" s="19"/>
    </row>
    <row r="80" spans="1:16">
      <c r="A80" s="17"/>
      <c r="B80" s="17"/>
      <c r="C80" s="195"/>
      <c r="D80" s="196"/>
      <c r="E80" s="19"/>
      <c r="F80" s="393"/>
      <c r="G80" s="175">
        <f t="shared" si="0"/>
        <v>0</v>
      </c>
      <c r="H80" s="64"/>
      <c r="I80" s="64"/>
      <c r="O80" s="19"/>
      <c r="P80" s="19"/>
    </row>
    <row r="81" spans="1:16">
      <c r="A81" s="17" t="s">
        <v>122</v>
      </c>
      <c r="B81" s="17" t="s">
        <v>22</v>
      </c>
      <c r="C81" s="21" t="s">
        <v>24</v>
      </c>
      <c r="D81" s="196" t="s">
        <v>11</v>
      </c>
      <c r="E81" s="3">
        <v>1</v>
      </c>
      <c r="F81" s="357">
        <v>0</v>
      </c>
      <c r="G81" s="175">
        <f t="shared" si="0"/>
        <v>0</v>
      </c>
      <c r="H81" s="64">
        <f>G81-I81</f>
        <v>0</v>
      </c>
      <c r="I81" s="64">
        <f>L81*F81</f>
        <v>0</v>
      </c>
      <c r="O81" s="19"/>
      <c r="P81" s="19"/>
    </row>
    <row r="82" spans="1:16">
      <c r="A82" s="17"/>
      <c r="B82" s="17"/>
      <c r="C82" s="196"/>
      <c r="D82" s="196"/>
      <c r="E82" s="19"/>
      <c r="F82" s="357"/>
      <c r="G82" s="175">
        <f t="shared" si="0"/>
        <v>0</v>
      </c>
      <c r="H82" s="64"/>
      <c r="I82" s="64"/>
      <c r="O82" s="19"/>
      <c r="P82" s="19"/>
    </row>
    <row r="83" spans="1:16">
      <c r="A83" s="17" t="s">
        <v>163</v>
      </c>
      <c r="B83" s="17" t="s">
        <v>23</v>
      </c>
      <c r="C83" s="21" t="s">
        <v>25</v>
      </c>
      <c r="D83" s="196" t="s">
        <v>11</v>
      </c>
      <c r="E83" s="3">
        <v>1</v>
      </c>
      <c r="F83" s="357">
        <v>0</v>
      </c>
      <c r="G83" s="175">
        <f t="shared" si="0"/>
        <v>0</v>
      </c>
      <c r="H83" s="64">
        <f>G83-I83</f>
        <v>0</v>
      </c>
      <c r="I83" s="64">
        <f>L83*F83</f>
        <v>0</v>
      </c>
      <c r="O83" s="19"/>
      <c r="P83" s="19"/>
    </row>
    <row r="84" spans="1:16">
      <c r="A84" s="17"/>
      <c r="B84" s="23"/>
      <c r="C84" s="24"/>
      <c r="D84" s="196"/>
      <c r="E84" s="19"/>
      <c r="F84" s="357"/>
      <c r="G84" s="175">
        <f t="shared" si="0"/>
        <v>0</v>
      </c>
      <c r="H84" s="64"/>
      <c r="I84" s="64"/>
      <c r="O84" s="19"/>
      <c r="P84" s="19"/>
    </row>
    <row r="85" spans="1:16" ht="26.4">
      <c r="A85" s="17" t="s">
        <v>164</v>
      </c>
      <c r="B85" s="23" t="s">
        <v>59</v>
      </c>
      <c r="C85" s="24" t="s">
        <v>207</v>
      </c>
      <c r="D85" s="196" t="s">
        <v>3</v>
      </c>
      <c r="E85" s="3">
        <v>0</v>
      </c>
      <c r="F85" s="357">
        <v>0</v>
      </c>
      <c r="G85" s="175">
        <f t="shared" si="0"/>
        <v>0</v>
      </c>
      <c r="H85" s="64">
        <f>G85-I85</f>
        <v>0</v>
      </c>
      <c r="I85" s="64">
        <f>L85*F85</f>
        <v>0</v>
      </c>
      <c r="O85" s="19"/>
      <c r="P85" s="19"/>
    </row>
    <row r="86" spans="1:16">
      <c r="A86" s="17"/>
      <c r="B86" s="23"/>
      <c r="C86" s="24"/>
      <c r="D86" s="196"/>
      <c r="E86" s="19"/>
      <c r="F86" s="357"/>
      <c r="G86" s="175">
        <f t="shared" si="0"/>
        <v>0</v>
      </c>
      <c r="H86" s="64"/>
      <c r="I86" s="64"/>
      <c r="O86" s="19"/>
      <c r="P86" s="19"/>
    </row>
    <row r="87" spans="1:16" ht="26.4">
      <c r="A87" s="17" t="s">
        <v>146</v>
      </c>
      <c r="B87" s="23" t="s">
        <v>59</v>
      </c>
      <c r="C87" s="24" t="s">
        <v>157</v>
      </c>
      <c r="D87" s="196" t="s">
        <v>3</v>
      </c>
      <c r="E87" s="3">
        <v>0</v>
      </c>
      <c r="F87" s="357">
        <v>0</v>
      </c>
      <c r="G87" s="175">
        <f t="shared" si="0"/>
        <v>0</v>
      </c>
      <c r="H87" s="64">
        <f>G87-I87</f>
        <v>0</v>
      </c>
      <c r="I87" s="64">
        <f>L87*F87</f>
        <v>0</v>
      </c>
      <c r="O87" s="19"/>
      <c r="P87" s="19"/>
    </row>
    <row r="88" spans="1:16">
      <c r="A88" s="17"/>
      <c r="B88" s="23"/>
      <c r="C88" s="24"/>
      <c r="D88" s="196"/>
      <c r="E88" s="19"/>
      <c r="F88" s="357"/>
      <c r="G88" s="175">
        <f t="shared" si="0"/>
        <v>0</v>
      </c>
      <c r="H88" s="64"/>
      <c r="I88" s="64"/>
      <c r="O88" s="19"/>
      <c r="P88" s="19"/>
    </row>
    <row r="89" spans="1:16" ht="39.6">
      <c r="A89" s="17" t="s">
        <v>165</v>
      </c>
      <c r="B89" s="23" t="s">
        <v>59</v>
      </c>
      <c r="C89" s="24" t="s">
        <v>206</v>
      </c>
      <c r="D89" s="196" t="s">
        <v>3</v>
      </c>
      <c r="E89" s="3">
        <v>0</v>
      </c>
      <c r="F89" s="357">
        <v>0</v>
      </c>
      <c r="G89" s="175">
        <f t="shared" si="0"/>
        <v>0</v>
      </c>
      <c r="H89" s="64">
        <f>G89-I89</f>
        <v>0</v>
      </c>
      <c r="I89" s="64">
        <f>L89*F89</f>
        <v>0</v>
      </c>
      <c r="O89" s="19"/>
      <c r="P89" s="19"/>
    </row>
    <row r="90" spans="1:16">
      <c r="A90" s="17"/>
      <c r="B90" s="23"/>
      <c r="C90" s="24"/>
      <c r="D90" s="196"/>
      <c r="E90" s="3"/>
      <c r="F90" s="357"/>
      <c r="G90" s="175">
        <f t="shared" si="0"/>
        <v>0</v>
      </c>
      <c r="H90" s="64"/>
      <c r="I90" s="64"/>
      <c r="O90" s="19"/>
      <c r="P90" s="19"/>
    </row>
    <row r="91" spans="1:16" ht="26.4">
      <c r="A91" s="17" t="s">
        <v>166</v>
      </c>
      <c r="B91" s="23" t="s">
        <v>59</v>
      </c>
      <c r="C91" s="24" t="s">
        <v>636</v>
      </c>
      <c r="D91" s="196" t="s">
        <v>6</v>
      </c>
      <c r="E91" s="3">
        <v>9</v>
      </c>
      <c r="F91" s="357">
        <v>0</v>
      </c>
      <c r="G91" s="175">
        <f t="shared" si="0"/>
        <v>0</v>
      </c>
      <c r="H91" s="64">
        <f>G91-I91</f>
        <v>0</v>
      </c>
      <c r="I91" s="64">
        <f>L91*F91</f>
        <v>0</v>
      </c>
      <c r="O91" s="19"/>
      <c r="P91" s="19"/>
    </row>
    <row r="92" spans="1:16">
      <c r="A92" s="17"/>
      <c r="B92" s="23"/>
      <c r="C92" s="24"/>
      <c r="D92" s="196"/>
      <c r="E92" s="19"/>
      <c r="F92" s="64"/>
      <c r="G92" s="175"/>
      <c r="H92" s="64"/>
      <c r="I92" s="64"/>
      <c r="O92" s="19"/>
      <c r="P92" s="19"/>
    </row>
    <row r="93" spans="1:16">
      <c r="A93" s="26"/>
      <c r="B93" s="26"/>
      <c r="C93" s="27" t="s">
        <v>7</v>
      </c>
      <c r="D93" s="159"/>
      <c r="E93" s="160"/>
      <c r="F93" s="28"/>
      <c r="G93" s="172">
        <f>SUM(G41:G92)</f>
        <v>9000</v>
      </c>
      <c r="H93" s="29">
        <f>SUM(H41:H92)</f>
        <v>9000</v>
      </c>
      <c r="I93" s="29">
        <f>SUM(I41:I92)</f>
        <v>0</v>
      </c>
      <c r="J93" s="66"/>
      <c r="O93" s="19"/>
      <c r="P93" s="19"/>
    </row>
    <row r="94" spans="1:16">
      <c r="A94" s="17"/>
      <c r="B94" s="17"/>
      <c r="C94" s="20"/>
      <c r="D94" s="196"/>
      <c r="E94" s="19"/>
      <c r="F94" s="64"/>
      <c r="G94" s="176"/>
      <c r="H94" s="64"/>
      <c r="I94" s="64"/>
      <c r="O94" s="19"/>
      <c r="P94" s="19"/>
    </row>
    <row r="95" spans="1:16">
      <c r="A95" s="17"/>
      <c r="B95" s="17"/>
      <c r="C95" s="20"/>
      <c r="D95" s="196"/>
      <c r="E95" s="19"/>
      <c r="F95" s="64"/>
      <c r="G95" s="176"/>
      <c r="H95" s="64"/>
      <c r="I95" s="64"/>
      <c r="O95" s="19"/>
      <c r="P95" s="19"/>
    </row>
    <row r="96" spans="1:16">
      <c r="A96" s="17"/>
      <c r="B96" s="17"/>
      <c r="C96" s="196"/>
      <c r="D96" s="196"/>
      <c r="E96" s="19"/>
      <c r="F96" s="64"/>
      <c r="G96" s="166"/>
      <c r="H96" s="64"/>
      <c r="I96" s="64"/>
      <c r="O96" s="19"/>
      <c r="P96" s="19"/>
    </row>
    <row r="97" spans="1:16">
      <c r="A97" s="18" t="s">
        <v>13</v>
      </c>
      <c r="B97" s="18"/>
      <c r="C97" s="20" t="s">
        <v>8</v>
      </c>
      <c r="D97" s="196"/>
      <c r="E97" s="19"/>
      <c r="F97" s="64"/>
      <c r="G97" s="166"/>
      <c r="H97" s="64"/>
      <c r="I97" s="64"/>
      <c r="O97" s="19"/>
      <c r="P97" s="19"/>
    </row>
    <row r="98" spans="1:16">
      <c r="A98" s="17"/>
      <c r="B98" s="17"/>
      <c r="C98" s="196"/>
      <c r="D98" s="196"/>
      <c r="E98" s="19"/>
      <c r="F98" s="64"/>
      <c r="G98" s="166"/>
      <c r="H98" s="64"/>
      <c r="I98" s="64"/>
      <c r="O98" s="19"/>
      <c r="P98" s="19"/>
    </row>
    <row r="99" spans="1:16" ht="39.6">
      <c r="A99" s="17" t="s">
        <v>29</v>
      </c>
      <c r="B99" s="17" t="s">
        <v>168</v>
      </c>
      <c r="C99" s="24" t="s">
        <v>637</v>
      </c>
      <c r="D99" s="196" t="s">
        <v>6</v>
      </c>
      <c r="E99" s="3">
        <v>1620</v>
      </c>
      <c r="F99" s="357">
        <v>0</v>
      </c>
      <c r="G99" s="175">
        <f t="shared" ref="G99:G121" si="1">ROUND(E99*F99,2)</f>
        <v>0</v>
      </c>
      <c r="H99" s="64">
        <f>G99-I99</f>
        <v>0</v>
      </c>
      <c r="I99" s="64">
        <f>L99*F99</f>
        <v>0</v>
      </c>
      <c r="O99" s="19"/>
      <c r="P99" s="19"/>
    </row>
    <row r="100" spans="1:16">
      <c r="A100" s="17"/>
      <c r="B100" s="17"/>
      <c r="C100" s="196"/>
      <c r="D100" s="196"/>
      <c r="E100" s="19"/>
      <c r="F100" s="357"/>
      <c r="G100" s="175">
        <f t="shared" si="1"/>
        <v>0</v>
      </c>
      <c r="H100" s="64"/>
      <c r="I100" s="64"/>
      <c r="O100" s="19"/>
      <c r="P100" s="19"/>
    </row>
    <row r="101" spans="1:16" ht="39.6">
      <c r="A101" s="17" t="s">
        <v>30</v>
      </c>
      <c r="B101" s="17" t="s">
        <v>74</v>
      </c>
      <c r="C101" s="24" t="s">
        <v>638</v>
      </c>
      <c r="D101" s="196" t="s">
        <v>9</v>
      </c>
      <c r="E101" s="3">
        <v>0</v>
      </c>
      <c r="F101" s="357">
        <v>0</v>
      </c>
      <c r="G101" s="175">
        <f t="shared" si="1"/>
        <v>0</v>
      </c>
      <c r="H101" s="64">
        <f>G101-I101</f>
        <v>0</v>
      </c>
      <c r="I101" s="64">
        <f>L101*F101</f>
        <v>0</v>
      </c>
      <c r="O101" s="19"/>
      <c r="P101" s="19"/>
    </row>
    <row r="102" spans="1:16">
      <c r="A102" s="17"/>
      <c r="B102" s="17"/>
      <c r="C102" s="196"/>
      <c r="D102" s="196"/>
      <c r="E102" s="19"/>
      <c r="F102" s="357"/>
      <c r="G102" s="175">
        <f t="shared" si="1"/>
        <v>0</v>
      </c>
      <c r="H102" s="64"/>
      <c r="I102" s="64"/>
      <c r="O102" s="19"/>
      <c r="P102" s="19"/>
    </row>
    <row r="103" spans="1:16" ht="26.4">
      <c r="A103" s="17" t="s">
        <v>31</v>
      </c>
      <c r="B103" s="17" t="s">
        <v>74</v>
      </c>
      <c r="C103" s="24" t="s">
        <v>639</v>
      </c>
      <c r="D103" s="196" t="s">
        <v>9</v>
      </c>
      <c r="E103" s="3">
        <v>450</v>
      </c>
      <c r="F103" s="357">
        <v>0</v>
      </c>
      <c r="G103" s="175">
        <f t="shared" si="1"/>
        <v>0</v>
      </c>
      <c r="H103" s="64">
        <f>G103-I103</f>
        <v>0</v>
      </c>
      <c r="I103" s="64">
        <f>L103*F103</f>
        <v>0</v>
      </c>
      <c r="O103" s="19"/>
      <c r="P103" s="19"/>
    </row>
    <row r="104" spans="1:16">
      <c r="A104" s="17"/>
      <c r="B104" s="17"/>
      <c r="C104" s="196"/>
      <c r="D104" s="196"/>
      <c r="E104" s="19"/>
      <c r="F104" s="357"/>
      <c r="G104" s="175">
        <f t="shared" si="1"/>
        <v>0</v>
      </c>
      <c r="H104" s="64"/>
      <c r="I104" s="64"/>
      <c r="O104" s="19"/>
      <c r="P104" s="19"/>
    </row>
    <row r="105" spans="1:16" ht="39.6">
      <c r="A105" s="17" t="s">
        <v>32</v>
      </c>
      <c r="B105" s="17" t="s">
        <v>35</v>
      </c>
      <c r="C105" s="21" t="s">
        <v>212</v>
      </c>
      <c r="D105" s="196" t="s">
        <v>9</v>
      </c>
      <c r="E105" s="3">
        <v>2690</v>
      </c>
      <c r="F105" s="357">
        <v>0</v>
      </c>
      <c r="G105" s="175">
        <f t="shared" si="1"/>
        <v>0</v>
      </c>
      <c r="H105" s="64">
        <f>G105-I105</f>
        <v>0</v>
      </c>
      <c r="I105" s="64">
        <f>L105*F105</f>
        <v>0</v>
      </c>
      <c r="O105" s="19"/>
      <c r="P105" s="19"/>
    </row>
    <row r="106" spans="1:16">
      <c r="A106" s="17"/>
      <c r="B106" s="17"/>
      <c r="C106" s="196"/>
      <c r="D106" s="196"/>
      <c r="E106" s="19"/>
      <c r="F106" s="357"/>
      <c r="G106" s="175">
        <f t="shared" si="1"/>
        <v>0</v>
      </c>
      <c r="H106" s="64"/>
      <c r="I106" s="64"/>
      <c r="O106" s="19"/>
      <c r="P106" s="19"/>
    </row>
    <row r="107" spans="1:16" ht="52.8">
      <c r="A107" s="17" t="s">
        <v>33</v>
      </c>
      <c r="B107" s="17" t="s">
        <v>75</v>
      </c>
      <c r="C107" s="24" t="s">
        <v>640</v>
      </c>
      <c r="D107" s="196" t="s">
        <v>9</v>
      </c>
      <c r="E107" s="3">
        <v>0</v>
      </c>
      <c r="F107" s="357">
        <v>0</v>
      </c>
      <c r="G107" s="175">
        <f t="shared" si="1"/>
        <v>0</v>
      </c>
      <c r="H107" s="64">
        <f>G107-I107</f>
        <v>0</v>
      </c>
      <c r="I107" s="64">
        <f>L107*F107</f>
        <v>0</v>
      </c>
      <c r="O107" s="19"/>
      <c r="P107" s="19"/>
    </row>
    <row r="108" spans="1:16">
      <c r="A108" s="17"/>
      <c r="B108" s="17"/>
      <c r="C108" s="196"/>
      <c r="D108" s="196"/>
      <c r="E108" s="19"/>
      <c r="F108" s="357"/>
      <c r="G108" s="175">
        <f t="shared" si="1"/>
        <v>0</v>
      </c>
      <c r="H108" s="64"/>
      <c r="I108" s="64"/>
      <c r="O108" s="19"/>
      <c r="P108" s="19"/>
    </row>
    <row r="109" spans="1:16" ht="26.4">
      <c r="A109" s="17" t="s">
        <v>34</v>
      </c>
      <c r="B109" s="17" t="s">
        <v>36</v>
      </c>
      <c r="C109" s="21" t="s">
        <v>641</v>
      </c>
      <c r="D109" s="196" t="s">
        <v>6</v>
      </c>
      <c r="E109" s="3">
        <v>7610</v>
      </c>
      <c r="F109" s="357">
        <v>0</v>
      </c>
      <c r="G109" s="175">
        <f t="shared" si="1"/>
        <v>0</v>
      </c>
      <c r="H109" s="64">
        <f>G109-I109</f>
        <v>0</v>
      </c>
      <c r="I109" s="64">
        <f>L109*F109</f>
        <v>0</v>
      </c>
      <c r="O109" s="161"/>
      <c r="P109" s="19"/>
    </row>
    <row r="110" spans="1:16">
      <c r="A110" s="17"/>
      <c r="B110" s="17"/>
      <c r="C110" s="21"/>
      <c r="D110" s="196"/>
      <c r="E110" s="19"/>
      <c r="F110" s="357"/>
      <c r="G110" s="175">
        <f t="shared" si="1"/>
        <v>0</v>
      </c>
      <c r="H110" s="64"/>
      <c r="I110" s="64"/>
      <c r="O110" s="19"/>
      <c r="P110" s="19"/>
    </row>
    <row r="111" spans="1:16" ht="39.6">
      <c r="A111" s="17" t="s">
        <v>136</v>
      </c>
      <c r="B111" s="17" t="s">
        <v>37</v>
      </c>
      <c r="C111" s="21" t="s">
        <v>215</v>
      </c>
      <c r="D111" s="196" t="s">
        <v>6</v>
      </c>
      <c r="E111" s="3">
        <v>2700</v>
      </c>
      <c r="F111" s="357">
        <v>0</v>
      </c>
      <c r="G111" s="175">
        <f t="shared" si="1"/>
        <v>0</v>
      </c>
      <c r="H111" s="64">
        <f>G111-I111</f>
        <v>0</v>
      </c>
      <c r="I111" s="64">
        <f>L111*F111</f>
        <v>0</v>
      </c>
      <c r="M111" s="191">
        <f>2700/6</f>
        <v>450</v>
      </c>
      <c r="O111" s="19"/>
      <c r="P111" s="19"/>
    </row>
    <row r="112" spans="1:16">
      <c r="A112" s="17"/>
      <c r="B112" s="17"/>
      <c r="C112" s="21"/>
      <c r="D112" s="196"/>
      <c r="E112" s="19"/>
      <c r="F112" s="357"/>
      <c r="G112" s="175">
        <f t="shared" si="1"/>
        <v>0</v>
      </c>
      <c r="H112" s="64"/>
      <c r="I112" s="64"/>
      <c r="O112" s="19"/>
      <c r="P112" s="19"/>
    </row>
    <row r="113" spans="1:16" ht="26.4">
      <c r="A113" s="17" t="s">
        <v>137</v>
      </c>
      <c r="B113" s="23" t="s">
        <v>59</v>
      </c>
      <c r="C113" s="21" t="s">
        <v>216</v>
      </c>
      <c r="D113" s="196" t="s">
        <v>6</v>
      </c>
      <c r="E113" s="3">
        <v>0</v>
      </c>
      <c r="F113" s="357">
        <v>0</v>
      </c>
      <c r="G113" s="175">
        <f t="shared" si="1"/>
        <v>0</v>
      </c>
      <c r="H113" s="64">
        <f>G113-I113</f>
        <v>0</v>
      </c>
      <c r="I113" s="64">
        <f>L113*F113</f>
        <v>0</v>
      </c>
      <c r="O113" s="19"/>
      <c r="P113" s="19"/>
    </row>
    <row r="114" spans="1:16">
      <c r="A114" s="17"/>
      <c r="B114" s="17"/>
      <c r="C114" s="196"/>
      <c r="D114" s="196"/>
      <c r="E114" s="19"/>
      <c r="F114" s="357"/>
      <c r="G114" s="175">
        <f t="shared" si="1"/>
        <v>0</v>
      </c>
      <c r="H114" s="64"/>
      <c r="I114" s="64"/>
      <c r="O114" s="19"/>
      <c r="P114" s="19"/>
    </row>
    <row r="115" spans="1:16">
      <c r="A115" s="17" t="s">
        <v>138</v>
      </c>
      <c r="B115" s="17" t="s">
        <v>38</v>
      </c>
      <c r="C115" s="21" t="s">
        <v>39</v>
      </c>
      <c r="D115" s="196" t="s">
        <v>6</v>
      </c>
      <c r="E115" s="3">
        <v>2700</v>
      </c>
      <c r="F115" s="357">
        <v>0</v>
      </c>
      <c r="G115" s="175">
        <f t="shared" si="1"/>
        <v>0</v>
      </c>
      <c r="H115" s="64">
        <f>G115-I115</f>
        <v>0</v>
      </c>
      <c r="I115" s="64">
        <f>L115*F115</f>
        <v>0</v>
      </c>
      <c r="O115" s="19"/>
      <c r="P115" s="19"/>
    </row>
    <row r="116" spans="1:16">
      <c r="A116" s="17"/>
      <c r="B116" s="23"/>
      <c r="C116" s="196"/>
      <c r="D116" s="196"/>
      <c r="E116" s="19"/>
      <c r="F116" s="357"/>
      <c r="G116" s="175">
        <f t="shared" si="1"/>
        <v>0</v>
      </c>
      <c r="H116" s="64"/>
      <c r="I116" s="64"/>
      <c r="O116" s="19"/>
      <c r="P116" s="19"/>
    </row>
    <row r="117" spans="1:16" ht="26.4">
      <c r="A117" s="17" t="s">
        <v>140</v>
      </c>
      <c r="B117" s="23" t="s">
        <v>285</v>
      </c>
      <c r="C117" s="196" t="s">
        <v>286</v>
      </c>
      <c r="D117" s="196" t="s">
        <v>9</v>
      </c>
      <c r="E117" s="3">
        <v>0</v>
      </c>
      <c r="F117" s="357">
        <v>0</v>
      </c>
      <c r="G117" s="175">
        <f t="shared" si="1"/>
        <v>0</v>
      </c>
      <c r="H117" s="64">
        <f>G117-I117</f>
        <v>0</v>
      </c>
      <c r="I117" s="64">
        <f>L117*F117</f>
        <v>0</v>
      </c>
      <c r="O117" s="19"/>
      <c r="P117" s="19"/>
    </row>
    <row r="118" spans="1:16">
      <c r="A118" s="17"/>
      <c r="B118" s="23"/>
      <c r="C118" s="196"/>
      <c r="D118" s="196"/>
      <c r="E118" s="19"/>
      <c r="F118" s="357"/>
      <c r="G118" s="175">
        <f t="shared" si="1"/>
        <v>0</v>
      </c>
      <c r="H118" s="64"/>
      <c r="I118" s="64"/>
      <c r="O118" s="19"/>
      <c r="P118" s="19"/>
    </row>
    <row r="119" spans="1:16" ht="26.4">
      <c r="A119" s="17" t="s">
        <v>139</v>
      </c>
      <c r="B119" s="23" t="s">
        <v>287</v>
      </c>
      <c r="C119" s="196" t="s">
        <v>288</v>
      </c>
      <c r="D119" s="196" t="s">
        <v>9</v>
      </c>
      <c r="E119" s="3">
        <v>1100</v>
      </c>
      <c r="F119" s="357">
        <v>0</v>
      </c>
      <c r="G119" s="175">
        <f t="shared" si="1"/>
        <v>0</v>
      </c>
      <c r="H119" s="64">
        <f>G119-I119</f>
        <v>0</v>
      </c>
      <c r="I119" s="64">
        <f>L119*F119</f>
        <v>0</v>
      </c>
      <c r="O119" s="19"/>
      <c r="P119" s="19"/>
    </row>
    <row r="120" spans="1:16">
      <c r="A120" s="17"/>
      <c r="B120" s="23"/>
      <c r="C120" s="196"/>
      <c r="D120" s="196"/>
      <c r="E120" s="19"/>
      <c r="F120" s="357"/>
      <c r="G120" s="175">
        <f t="shared" si="1"/>
        <v>0</v>
      </c>
      <c r="H120" s="64"/>
      <c r="I120" s="64"/>
      <c r="O120" s="19"/>
      <c r="P120" s="19"/>
    </row>
    <row r="121" spans="1:16" ht="26.4">
      <c r="A121" s="17" t="s">
        <v>141</v>
      </c>
      <c r="B121" s="23" t="s">
        <v>59</v>
      </c>
      <c r="C121" s="196" t="s">
        <v>189</v>
      </c>
      <c r="D121" s="196" t="s">
        <v>9</v>
      </c>
      <c r="E121" s="3">
        <v>0</v>
      </c>
      <c r="F121" s="357">
        <v>0</v>
      </c>
      <c r="G121" s="175">
        <f t="shared" si="1"/>
        <v>0</v>
      </c>
      <c r="H121" s="64">
        <f>G121-I121</f>
        <v>0</v>
      </c>
      <c r="I121" s="64">
        <f>L121*F121</f>
        <v>0</v>
      </c>
      <c r="O121" s="19"/>
      <c r="P121" s="19"/>
    </row>
    <row r="122" spans="1:16">
      <c r="A122" s="17"/>
      <c r="B122" s="23"/>
      <c r="C122" s="196"/>
      <c r="D122" s="196"/>
      <c r="E122" s="19"/>
      <c r="F122" s="64"/>
      <c r="G122" s="166"/>
      <c r="H122" s="64"/>
      <c r="I122" s="64"/>
      <c r="O122" s="19"/>
      <c r="P122" s="19"/>
    </row>
    <row r="123" spans="1:16">
      <c r="A123" s="26"/>
      <c r="B123" s="26"/>
      <c r="C123" s="27" t="s">
        <v>10</v>
      </c>
      <c r="D123" s="159"/>
      <c r="E123" s="160"/>
      <c r="F123" s="28"/>
      <c r="G123" s="172">
        <f>SUM(G99:G122)</f>
        <v>0</v>
      </c>
      <c r="H123" s="29">
        <f>SUM(H99:H122)</f>
        <v>0</v>
      </c>
      <c r="I123" s="29">
        <f>SUM(I99:I122)</f>
        <v>0</v>
      </c>
      <c r="O123" s="19"/>
      <c r="P123" s="19"/>
    </row>
    <row r="124" spans="1:16">
      <c r="A124" s="17"/>
      <c r="B124" s="17"/>
      <c r="C124" s="20"/>
      <c r="D124" s="196"/>
      <c r="E124" s="19"/>
      <c r="F124" s="64"/>
      <c r="G124" s="176"/>
      <c r="H124" s="64"/>
      <c r="I124" s="64"/>
      <c r="O124" s="19"/>
      <c r="P124" s="19"/>
    </row>
    <row r="125" spans="1:16">
      <c r="A125" s="17"/>
      <c r="B125" s="17"/>
      <c r="C125" s="20"/>
      <c r="D125" s="196"/>
      <c r="E125" s="19"/>
      <c r="F125" s="64"/>
      <c r="G125" s="176"/>
      <c r="H125" s="64"/>
      <c r="I125" s="64"/>
      <c r="O125" s="19"/>
      <c r="P125" s="19"/>
    </row>
    <row r="126" spans="1:16">
      <c r="A126" s="17"/>
      <c r="B126" s="17"/>
      <c r="C126" s="196"/>
      <c r="D126" s="196"/>
      <c r="E126" s="19"/>
      <c r="F126" s="64"/>
      <c r="G126" s="166"/>
      <c r="H126" s="64"/>
      <c r="I126" s="64"/>
      <c r="O126" s="19"/>
      <c r="P126" s="19"/>
    </row>
    <row r="127" spans="1:16">
      <c r="A127" s="18" t="s">
        <v>14</v>
      </c>
      <c r="B127" s="18"/>
      <c r="C127" s="20" t="s">
        <v>217</v>
      </c>
      <c r="D127" s="196"/>
      <c r="E127" s="19"/>
      <c r="F127" s="64"/>
      <c r="G127" s="166"/>
      <c r="H127" s="64"/>
      <c r="I127" s="64"/>
      <c r="O127" s="19"/>
      <c r="P127" s="19"/>
    </row>
    <row r="128" spans="1:16">
      <c r="A128" s="17"/>
      <c r="B128" s="17"/>
      <c r="C128" s="196"/>
      <c r="D128" s="196"/>
      <c r="E128" s="19"/>
      <c r="F128" s="64"/>
      <c r="G128" s="166"/>
      <c r="H128" s="64"/>
      <c r="I128" s="64"/>
      <c r="O128" s="19"/>
      <c r="P128" s="19"/>
    </row>
    <row r="129" spans="1:16" ht="26.4">
      <c r="A129" s="17" t="s">
        <v>40</v>
      </c>
      <c r="B129" s="23" t="s">
        <v>332</v>
      </c>
      <c r="C129" s="21" t="s">
        <v>331</v>
      </c>
      <c r="D129" s="196" t="s">
        <v>9</v>
      </c>
      <c r="E129" s="3">
        <v>1560</v>
      </c>
      <c r="F129" s="357">
        <v>0</v>
      </c>
      <c r="G129" s="175">
        <f t="shared" ref="G129:G155" si="2">ROUND(E129*F129,2)</f>
        <v>0</v>
      </c>
      <c r="H129" s="64">
        <f>G129-I129</f>
        <v>0</v>
      </c>
      <c r="I129" s="64">
        <f>L129*F129</f>
        <v>0</v>
      </c>
      <c r="O129" s="19"/>
      <c r="P129" s="19"/>
    </row>
    <row r="130" spans="1:16">
      <c r="A130" s="17"/>
      <c r="B130" s="17"/>
      <c r="C130" s="21"/>
      <c r="D130" s="196"/>
      <c r="E130" s="19"/>
      <c r="F130" s="357"/>
      <c r="G130" s="175">
        <f t="shared" si="2"/>
        <v>0</v>
      </c>
      <c r="H130" s="64"/>
      <c r="I130" s="64"/>
      <c r="O130" s="19"/>
      <c r="P130" s="19"/>
    </row>
    <row r="131" spans="1:16" ht="39.6">
      <c r="A131" s="17" t="s">
        <v>227</v>
      </c>
      <c r="B131" s="196" t="s">
        <v>333</v>
      </c>
      <c r="C131" s="24" t="s">
        <v>334</v>
      </c>
      <c r="D131" s="196" t="s">
        <v>9</v>
      </c>
      <c r="E131" s="3">
        <v>2700</v>
      </c>
      <c r="F131" s="357">
        <v>0</v>
      </c>
      <c r="G131" s="175">
        <f t="shared" si="2"/>
        <v>0</v>
      </c>
      <c r="H131" s="64">
        <f>G131-I131</f>
        <v>0</v>
      </c>
      <c r="I131" s="64">
        <f>L131*F131</f>
        <v>0</v>
      </c>
      <c r="O131" s="19"/>
      <c r="P131" s="19"/>
    </row>
    <row r="132" spans="1:16">
      <c r="A132" s="17"/>
      <c r="B132" s="17"/>
      <c r="C132" s="21"/>
      <c r="D132" s="196"/>
      <c r="E132" s="19"/>
      <c r="F132" s="357"/>
      <c r="G132" s="175">
        <f t="shared" si="2"/>
        <v>0</v>
      </c>
      <c r="H132" s="64"/>
      <c r="I132" s="64"/>
      <c r="O132" s="19"/>
      <c r="P132" s="19"/>
    </row>
    <row r="133" spans="1:16">
      <c r="A133" s="17" t="s">
        <v>228</v>
      </c>
      <c r="B133" s="23" t="s">
        <v>59</v>
      </c>
      <c r="C133" s="21" t="s">
        <v>76</v>
      </c>
      <c r="D133" s="196" t="s">
        <v>6</v>
      </c>
      <c r="E133" s="3">
        <v>6100</v>
      </c>
      <c r="F133" s="357">
        <v>0</v>
      </c>
      <c r="G133" s="175">
        <f t="shared" si="2"/>
        <v>0</v>
      </c>
      <c r="H133" s="64">
        <f>G133-I133</f>
        <v>0</v>
      </c>
      <c r="I133" s="64">
        <f>L133*F133</f>
        <v>0</v>
      </c>
      <c r="O133" s="19"/>
      <c r="P133" s="19"/>
    </row>
    <row r="134" spans="1:16">
      <c r="A134" s="17"/>
      <c r="B134" s="17"/>
      <c r="C134" s="196"/>
      <c r="D134" s="196"/>
      <c r="E134" s="19"/>
      <c r="F134" s="357"/>
      <c r="G134" s="175">
        <f t="shared" si="2"/>
        <v>0</v>
      </c>
      <c r="H134" s="64"/>
      <c r="I134" s="64"/>
      <c r="O134" s="19"/>
      <c r="P134" s="19"/>
    </row>
    <row r="135" spans="1:16" ht="26.4">
      <c r="A135" s="17" t="s">
        <v>41</v>
      </c>
      <c r="B135" s="23" t="s">
        <v>59</v>
      </c>
      <c r="C135" s="21" t="s">
        <v>311</v>
      </c>
      <c r="D135" s="196" t="s">
        <v>5</v>
      </c>
      <c r="E135" s="3">
        <v>0</v>
      </c>
      <c r="F135" s="357">
        <v>0</v>
      </c>
      <c r="G135" s="175">
        <f t="shared" si="2"/>
        <v>0</v>
      </c>
      <c r="H135" s="64">
        <f>G135-I135</f>
        <v>0</v>
      </c>
      <c r="I135" s="64">
        <f>L135*F135</f>
        <v>0</v>
      </c>
      <c r="O135" s="19"/>
      <c r="P135" s="19"/>
    </row>
    <row r="136" spans="1:16">
      <c r="A136" s="17"/>
      <c r="B136" s="17"/>
      <c r="C136" s="21"/>
      <c r="D136" s="196"/>
      <c r="E136" s="19"/>
      <c r="F136" s="357"/>
      <c r="G136" s="175">
        <f t="shared" si="2"/>
        <v>0</v>
      </c>
      <c r="H136" s="64"/>
      <c r="I136" s="64"/>
      <c r="O136" s="19"/>
      <c r="P136" s="19"/>
    </row>
    <row r="137" spans="1:16" ht="26.4">
      <c r="A137" s="17" t="s">
        <v>42</v>
      </c>
      <c r="B137" s="23" t="s">
        <v>335</v>
      </c>
      <c r="C137" s="21" t="s">
        <v>340</v>
      </c>
      <c r="D137" s="196" t="s">
        <v>6</v>
      </c>
      <c r="E137" s="3">
        <v>6</v>
      </c>
      <c r="F137" s="357">
        <v>0</v>
      </c>
      <c r="G137" s="175">
        <f t="shared" si="2"/>
        <v>0</v>
      </c>
      <c r="H137" s="64">
        <f>G137-I137</f>
        <v>0</v>
      </c>
      <c r="I137" s="64">
        <f>L137*F137</f>
        <v>0</v>
      </c>
      <c r="O137" s="19"/>
      <c r="P137" s="19"/>
    </row>
    <row r="138" spans="1:16">
      <c r="A138" s="17"/>
      <c r="B138" s="23"/>
      <c r="C138" s="21"/>
      <c r="D138" s="196"/>
      <c r="E138" s="3"/>
      <c r="F138" s="357"/>
      <c r="G138" s="175">
        <f t="shared" si="2"/>
        <v>0</v>
      </c>
      <c r="H138" s="64"/>
      <c r="I138" s="64"/>
      <c r="O138" s="19"/>
      <c r="P138" s="19"/>
    </row>
    <row r="139" spans="1:16" ht="26.4">
      <c r="A139" s="17" t="s">
        <v>77</v>
      </c>
      <c r="B139" s="23" t="s">
        <v>336</v>
      </c>
      <c r="C139" s="21" t="s">
        <v>341</v>
      </c>
      <c r="D139" s="196" t="s">
        <v>6</v>
      </c>
      <c r="E139" s="3">
        <v>6</v>
      </c>
      <c r="F139" s="357">
        <v>0</v>
      </c>
      <c r="G139" s="175">
        <f t="shared" si="2"/>
        <v>0</v>
      </c>
      <c r="H139" s="64">
        <f>G139-I139</f>
        <v>0</v>
      </c>
      <c r="I139" s="64">
        <f>L139*F139</f>
        <v>0</v>
      </c>
      <c r="O139" s="19"/>
      <c r="P139" s="19"/>
    </row>
    <row r="140" spans="1:16">
      <c r="A140" s="17"/>
      <c r="B140" s="23"/>
      <c r="C140" s="21"/>
      <c r="D140" s="196"/>
      <c r="E140" s="3"/>
      <c r="F140" s="357"/>
      <c r="G140" s="175">
        <f t="shared" si="2"/>
        <v>0</v>
      </c>
      <c r="H140" s="64"/>
      <c r="I140" s="64"/>
      <c r="O140" s="19"/>
      <c r="P140" s="19"/>
    </row>
    <row r="141" spans="1:16" ht="26.4">
      <c r="A141" s="17" t="s">
        <v>262</v>
      </c>
      <c r="B141" s="23" t="s">
        <v>337</v>
      </c>
      <c r="C141" s="21" t="s">
        <v>338</v>
      </c>
      <c r="D141" s="196" t="s">
        <v>6</v>
      </c>
      <c r="E141" s="3">
        <v>4200</v>
      </c>
      <c r="F141" s="357">
        <v>0</v>
      </c>
      <c r="G141" s="175">
        <f t="shared" si="2"/>
        <v>0</v>
      </c>
      <c r="H141" s="64">
        <f>G141-I141</f>
        <v>0</v>
      </c>
      <c r="I141" s="64">
        <f>L141*F141</f>
        <v>0</v>
      </c>
      <c r="O141" s="19"/>
      <c r="P141" s="19"/>
    </row>
    <row r="142" spans="1:16">
      <c r="A142" s="17"/>
      <c r="B142" s="23"/>
      <c r="C142" s="21"/>
      <c r="D142" s="196"/>
      <c r="E142" s="19"/>
      <c r="F142" s="357"/>
      <c r="G142" s="175">
        <f t="shared" si="2"/>
        <v>0</v>
      </c>
      <c r="H142" s="64"/>
      <c r="I142" s="64"/>
      <c r="O142" s="19"/>
      <c r="P142" s="19"/>
    </row>
    <row r="143" spans="1:16" ht="26.4">
      <c r="A143" s="17" t="s">
        <v>642</v>
      </c>
      <c r="B143" s="23" t="s">
        <v>643</v>
      </c>
      <c r="C143" s="49" t="s">
        <v>644</v>
      </c>
      <c r="D143" s="196" t="s">
        <v>6</v>
      </c>
      <c r="E143" s="3">
        <v>311</v>
      </c>
      <c r="F143" s="357">
        <v>0</v>
      </c>
      <c r="G143" s="175">
        <f t="shared" si="2"/>
        <v>0</v>
      </c>
      <c r="H143" s="64">
        <f>G143-I143</f>
        <v>0</v>
      </c>
      <c r="I143" s="64">
        <f>L143*F143</f>
        <v>0</v>
      </c>
      <c r="O143" s="19"/>
      <c r="P143" s="19"/>
    </row>
    <row r="144" spans="1:16">
      <c r="A144" s="17"/>
      <c r="B144" s="17"/>
      <c r="C144" s="21"/>
      <c r="D144" s="196"/>
      <c r="E144" s="19"/>
      <c r="F144" s="357"/>
      <c r="G144" s="175">
        <f t="shared" si="2"/>
        <v>0</v>
      </c>
      <c r="H144" s="64"/>
      <c r="I144" s="64"/>
      <c r="O144" s="19"/>
      <c r="P144" s="19"/>
    </row>
    <row r="145" spans="1:16" ht="39.6">
      <c r="A145" s="17" t="s">
        <v>147</v>
      </c>
      <c r="B145" s="17" t="s">
        <v>43</v>
      </c>
      <c r="C145" s="21" t="s">
        <v>87</v>
      </c>
      <c r="D145" s="196" t="s">
        <v>5</v>
      </c>
      <c r="E145" s="3">
        <v>10</v>
      </c>
      <c r="F145" s="357">
        <v>0</v>
      </c>
      <c r="G145" s="175">
        <f t="shared" si="2"/>
        <v>0</v>
      </c>
      <c r="H145" s="64">
        <f>G145-I145</f>
        <v>0</v>
      </c>
      <c r="I145" s="64">
        <f>L145*F145</f>
        <v>0</v>
      </c>
      <c r="O145" s="19"/>
      <c r="P145" s="19"/>
    </row>
    <row r="146" spans="1:16">
      <c r="A146" s="17"/>
      <c r="B146" s="17"/>
      <c r="C146" s="21"/>
      <c r="D146" s="196"/>
      <c r="E146" s="19"/>
      <c r="F146" s="357"/>
      <c r="G146" s="175">
        <f t="shared" si="2"/>
        <v>0</v>
      </c>
      <c r="H146" s="64"/>
      <c r="I146" s="64"/>
      <c r="O146" s="19"/>
      <c r="P146" s="19"/>
    </row>
    <row r="147" spans="1:16" ht="39.6">
      <c r="A147" s="17" t="s">
        <v>91</v>
      </c>
      <c r="B147" s="17" t="s">
        <v>89</v>
      </c>
      <c r="C147" s="21" t="s">
        <v>90</v>
      </c>
      <c r="D147" s="196" t="s">
        <v>5</v>
      </c>
      <c r="E147" s="3">
        <v>5</v>
      </c>
      <c r="F147" s="357">
        <v>0</v>
      </c>
      <c r="G147" s="175">
        <f t="shared" si="2"/>
        <v>0</v>
      </c>
      <c r="H147" s="64">
        <f>G147-I147</f>
        <v>0</v>
      </c>
      <c r="I147" s="64">
        <f>L147*F147</f>
        <v>0</v>
      </c>
      <c r="O147" s="19"/>
      <c r="P147" s="19"/>
    </row>
    <row r="148" spans="1:16">
      <c r="A148" s="17"/>
      <c r="B148" s="17"/>
      <c r="C148" s="21"/>
      <c r="D148" s="196"/>
      <c r="E148" s="19"/>
      <c r="F148" s="357"/>
      <c r="G148" s="175">
        <f t="shared" si="2"/>
        <v>0</v>
      </c>
      <c r="H148" s="64"/>
      <c r="I148" s="64"/>
      <c r="O148" s="19"/>
      <c r="P148" s="19"/>
    </row>
    <row r="149" spans="1:16" ht="26.4">
      <c r="A149" s="17" t="s">
        <v>92</v>
      </c>
      <c r="B149" s="17" t="s">
        <v>645</v>
      </c>
      <c r="C149" s="21" t="s">
        <v>219</v>
      </c>
      <c r="D149" s="196" t="s">
        <v>5</v>
      </c>
      <c r="E149" s="3">
        <v>12</v>
      </c>
      <c r="F149" s="357">
        <v>0</v>
      </c>
      <c r="G149" s="175">
        <f t="shared" si="2"/>
        <v>0</v>
      </c>
      <c r="H149" s="64">
        <f>G149-I149</f>
        <v>0</v>
      </c>
      <c r="I149" s="64">
        <f>L149*F149</f>
        <v>0</v>
      </c>
      <c r="O149" s="19"/>
      <c r="P149" s="19"/>
    </row>
    <row r="150" spans="1:16">
      <c r="A150" s="17"/>
      <c r="B150" s="17"/>
      <c r="C150" s="21"/>
      <c r="D150" s="196"/>
      <c r="E150" s="19"/>
      <c r="F150" s="357"/>
      <c r="G150" s="175">
        <f t="shared" si="2"/>
        <v>0</v>
      </c>
      <c r="H150" s="64"/>
      <c r="I150" s="64"/>
      <c r="O150" s="19"/>
      <c r="P150" s="19"/>
    </row>
    <row r="151" spans="1:16" ht="26.4">
      <c r="A151" s="17" t="s">
        <v>93</v>
      </c>
      <c r="B151" s="19" t="s">
        <v>59</v>
      </c>
      <c r="C151" s="21" t="s">
        <v>646</v>
      </c>
      <c r="D151" s="196" t="s">
        <v>5</v>
      </c>
      <c r="E151" s="19" t="s">
        <v>150</v>
      </c>
      <c r="F151" s="393">
        <v>0</v>
      </c>
      <c r="G151" s="175">
        <f t="shared" si="2"/>
        <v>0</v>
      </c>
      <c r="H151" s="64">
        <f>G151-I151</f>
        <v>0</v>
      </c>
      <c r="I151" s="64">
        <f>L151*F151</f>
        <v>0</v>
      </c>
      <c r="O151" s="19"/>
      <c r="P151" s="19"/>
    </row>
    <row r="152" spans="1:16">
      <c r="A152" s="17"/>
      <c r="B152" s="23"/>
      <c r="C152" s="49"/>
      <c r="D152" s="196"/>
      <c r="E152" s="3"/>
      <c r="F152" s="357"/>
      <c r="G152" s="175">
        <f t="shared" si="2"/>
        <v>0</v>
      </c>
      <c r="H152" s="64"/>
      <c r="I152" s="64"/>
      <c r="O152" s="19"/>
      <c r="P152" s="19"/>
    </row>
    <row r="153" spans="1:16" ht="26.4">
      <c r="A153" s="17" t="s">
        <v>148</v>
      </c>
      <c r="B153" s="23" t="s">
        <v>647</v>
      </c>
      <c r="C153" s="49" t="s">
        <v>648</v>
      </c>
      <c r="D153" s="196" t="s">
        <v>6</v>
      </c>
      <c r="E153" s="3">
        <v>3050</v>
      </c>
      <c r="F153" s="357">
        <v>0</v>
      </c>
      <c r="G153" s="175">
        <f t="shared" si="2"/>
        <v>0</v>
      </c>
      <c r="H153" s="64">
        <f>G153-I153</f>
        <v>0</v>
      </c>
      <c r="I153" s="64">
        <f>L153*F153</f>
        <v>0</v>
      </c>
      <c r="L153" s="191"/>
      <c r="M153" s="191">
        <f>1522*1.5+1522*0.5</f>
        <v>3044</v>
      </c>
      <c r="O153" s="19"/>
      <c r="P153" s="19"/>
    </row>
    <row r="154" spans="1:16">
      <c r="A154" s="17"/>
      <c r="B154" s="17"/>
      <c r="C154" s="21"/>
      <c r="D154" s="196"/>
      <c r="E154" s="19"/>
      <c r="F154" s="357"/>
      <c r="G154" s="175">
        <f t="shared" si="2"/>
        <v>0</v>
      </c>
      <c r="H154" s="64"/>
      <c r="I154" s="64"/>
      <c r="O154" s="19"/>
      <c r="P154" s="19"/>
    </row>
    <row r="155" spans="1:16" ht="26.4">
      <c r="A155" s="17" t="s">
        <v>229</v>
      </c>
      <c r="B155" s="23" t="s">
        <v>339</v>
      </c>
      <c r="C155" s="21" t="s">
        <v>312</v>
      </c>
      <c r="D155" s="196" t="s">
        <v>6</v>
      </c>
      <c r="E155" s="3">
        <v>7500</v>
      </c>
      <c r="F155" s="357">
        <v>0</v>
      </c>
      <c r="G155" s="175">
        <f t="shared" si="2"/>
        <v>0</v>
      </c>
      <c r="H155" s="64">
        <f>G155-I155</f>
        <v>0</v>
      </c>
      <c r="I155" s="64">
        <f>L155*F155</f>
        <v>0</v>
      </c>
      <c r="O155" s="19"/>
      <c r="P155" s="19"/>
    </row>
    <row r="156" spans="1:16">
      <c r="A156" s="55"/>
      <c r="B156" s="181"/>
      <c r="C156" s="55"/>
      <c r="D156" s="196"/>
      <c r="E156" s="19"/>
      <c r="F156" s="64"/>
      <c r="G156" s="175"/>
      <c r="H156" s="64"/>
      <c r="I156" s="64"/>
      <c r="O156" s="19"/>
      <c r="P156" s="19"/>
    </row>
    <row r="157" spans="1:16" ht="26.4">
      <c r="A157" s="26"/>
      <c r="B157" s="26"/>
      <c r="C157" s="184" t="s">
        <v>222</v>
      </c>
      <c r="D157" s="184"/>
      <c r="E157" s="160"/>
      <c r="F157" s="28"/>
      <c r="G157" s="172">
        <f>SUM(G129:G156)</f>
        <v>0</v>
      </c>
      <c r="H157" s="29">
        <f>SUM(H129:H156)</f>
        <v>0</v>
      </c>
      <c r="I157" s="29">
        <f>SUM(I129:I156)</f>
        <v>0</v>
      </c>
      <c r="O157" s="19"/>
    </row>
    <row r="158" spans="1:16">
      <c r="A158" s="17"/>
      <c r="B158" s="17"/>
      <c r="C158" s="182"/>
      <c r="D158" s="182"/>
      <c r="E158" s="19"/>
      <c r="F158" s="64"/>
      <c r="G158" s="176"/>
      <c r="H158" s="64"/>
      <c r="I158" s="64"/>
    </row>
    <row r="159" spans="1:16">
      <c r="A159" s="17"/>
      <c r="B159" s="17"/>
      <c r="C159" s="196"/>
      <c r="D159" s="196"/>
      <c r="E159" s="19"/>
      <c r="F159" s="64"/>
      <c r="G159" s="166"/>
      <c r="H159" s="64"/>
      <c r="I159" s="64"/>
    </row>
    <row r="160" spans="1:16">
      <c r="A160" s="18" t="s">
        <v>15</v>
      </c>
      <c r="B160" s="18"/>
      <c r="C160" s="20" t="s">
        <v>158</v>
      </c>
      <c r="D160" s="196"/>
      <c r="E160" s="19"/>
      <c r="F160" s="64"/>
      <c r="G160" s="166"/>
      <c r="H160" s="64"/>
      <c r="I160" s="64"/>
    </row>
    <row r="161" spans="1:16">
      <c r="A161" s="18"/>
      <c r="B161" s="18"/>
      <c r="C161" s="20"/>
      <c r="D161" s="196"/>
      <c r="E161" s="19"/>
      <c r="F161" s="64"/>
      <c r="G161" s="166"/>
      <c r="H161" s="64"/>
      <c r="I161" s="64"/>
    </row>
    <row r="162" spans="1:16">
      <c r="A162" s="18"/>
      <c r="B162" s="482" t="s">
        <v>176</v>
      </c>
      <c r="C162" s="482"/>
      <c r="D162" s="482"/>
      <c r="E162" s="482"/>
      <c r="F162" s="64"/>
      <c r="G162" s="166"/>
      <c r="H162" s="64"/>
      <c r="I162" s="64"/>
    </row>
    <row r="163" spans="1:16">
      <c r="A163" s="18"/>
      <c r="B163" s="482"/>
      <c r="C163" s="482"/>
      <c r="D163" s="482"/>
      <c r="E163" s="482"/>
      <c r="F163" s="64"/>
      <c r="G163" s="166"/>
      <c r="H163" s="64"/>
      <c r="I163" s="64"/>
    </row>
    <row r="164" spans="1:16" ht="8.25" customHeight="1">
      <c r="A164" s="18"/>
      <c r="B164" s="482"/>
      <c r="C164" s="482"/>
      <c r="D164" s="482"/>
      <c r="E164" s="482"/>
      <c r="F164" s="64"/>
      <c r="G164" s="166"/>
      <c r="H164" s="64"/>
      <c r="I164" s="64"/>
    </row>
    <row r="165" spans="1:16">
      <c r="A165" s="18"/>
      <c r="B165" s="18"/>
      <c r="C165" s="20"/>
      <c r="D165" s="196"/>
      <c r="E165" s="19"/>
      <c r="F165" s="64"/>
      <c r="G165" s="166"/>
      <c r="H165" s="64"/>
      <c r="I165" s="64"/>
    </row>
    <row r="166" spans="1:16" ht="26.4">
      <c r="A166" s="17" t="s">
        <v>44</v>
      </c>
      <c r="B166" s="17" t="s">
        <v>178</v>
      </c>
      <c r="C166" s="21" t="s">
        <v>175</v>
      </c>
      <c r="D166" s="196" t="s">
        <v>11</v>
      </c>
      <c r="E166" s="19" t="s">
        <v>94</v>
      </c>
      <c r="F166" s="357">
        <v>0</v>
      </c>
      <c r="G166" s="175">
        <f t="shared" ref="G166:G180" si="3">ROUND(E166*F166,2)</f>
        <v>0</v>
      </c>
      <c r="H166" s="64">
        <f>G166-I166</f>
        <v>0</v>
      </c>
      <c r="I166" s="64">
        <f>L166*F166</f>
        <v>0</v>
      </c>
      <c r="O166" s="19"/>
      <c r="P166" s="19"/>
    </row>
    <row r="167" spans="1:16">
      <c r="A167" s="17"/>
      <c r="B167" s="17"/>
      <c r="C167" s="21"/>
      <c r="D167" s="196"/>
      <c r="E167" s="19"/>
      <c r="F167" s="357"/>
      <c r="G167" s="175">
        <f t="shared" si="3"/>
        <v>0</v>
      </c>
      <c r="H167" s="64"/>
      <c r="I167" s="64"/>
      <c r="O167" s="19"/>
      <c r="P167" s="19"/>
    </row>
    <row r="168" spans="1:16" ht="30.75" customHeight="1">
      <c r="A168" s="17" t="s">
        <v>45</v>
      </c>
      <c r="B168" s="17" t="s">
        <v>649</v>
      </c>
      <c r="C168" s="21" t="s">
        <v>650</v>
      </c>
      <c r="D168" s="196" t="s">
        <v>11</v>
      </c>
      <c r="E168" s="3">
        <v>1</v>
      </c>
      <c r="F168" s="357">
        <v>0</v>
      </c>
      <c r="G168" s="175">
        <f t="shared" si="3"/>
        <v>0</v>
      </c>
      <c r="H168" s="64">
        <f>G168-I168</f>
        <v>0</v>
      </c>
      <c r="I168" s="64">
        <f>L168*F168</f>
        <v>0</v>
      </c>
      <c r="O168" s="19"/>
      <c r="P168" s="19"/>
    </row>
    <row r="169" spans="1:16">
      <c r="A169" s="17"/>
      <c r="B169" s="17"/>
      <c r="C169" s="21"/>
      <c r="D169" s="196"/>
      <c r="E169" s="19"/>
      <c r="F169" s="357"/>
      <c r="G169" s="175">
        <f t="shared" si="3"/>
        <v>0</v>
      </c>
      <c r="H169" s="64"/>
      <c r="I169" s="64"/>
      <c r="O169" s="19"/>
      <c r="P169" s="19"/>
    </row>
    <row r="170" spans="1:16" ht="39.6">
      <c r="A170" s="17" t="s">
        <v>129</v>
      </c>
      <c r="B170" s="17" t="s">
        <v>172</v>
      </c>
      <c r="C170" s="49" t="s">
        <v>651</v>
      </c>
      <c r="D170" s="196" t="s">
        <v>5</v>
      </c>
      <c r="E170" s="3">
        <v>68</v>
      </c>
      <c r="F170" s="357">
        <v>0</v>
      </c>
      <c r="G170" s="175">
        <f t="shared" si="3"/>
        <v>0</v>
      </c>
      <c r="H170" s="64">
        <f>G170-I170</f>
        <v>0</v>
      </c>
      <c r="I170" s="64">
        <f>L170*F170</f>
        <v>0</v>
      </c>
      <c r="O170" s="19"/>
      <c r="P170" s="19"/>
    </row>
    <row r="171" spans="1:16">
      <c r="A171" s="17"/>
      <c r="B171" s="17"/>
      <c r="C171" s="49"/>
      <c r="D171" s="196"/>
      <c r="E171" s="3"/>
      <c r="F171" s="357"/>
      <c r="G171" s="175">
        <f t="shared" si="3"/>
        <v>0</v>
      </c>
      <c r="H171" s="64"/>
      <c r="I171" s="64"/>
      <c r="O171" s="19"/>
      <c r="P171" s="19"/>
    </row>
    <row r="172" spans="1:16" ht="39.6">
      <c r="A172" s="17" t="s">
        <v>130</v>
      </c>
      <c r="B172" s="17" t="s">
        <v>652</v>
      </c>
      <c r="C172" s="49" t="s">
        <v>653</v>
      </c>
      <c r="D172" s="196" t="s">
        <v>5</v>
      </c>
      <c r="E172" s="3">
        <v>3</v>
      </c>
      <c r="F172" s="357">
        <v>0</v>
      </c>
      <c r="G172" s="175">
        <f t="shared" si="3"/>
        <v>0</v>
      </c>
      <c r="H172" s="64">
        <f>G172-I172</f>
        <v>0</v>
      </c>
      <c r="I172" s="64">
        <f>L172*F172</f>
        <v>0</v>
      </c>
      <c r="O172" s="19"/>
      <c r="P172" s="19"/>
    </row>
    <row r="173" spans="1:16">
      <c r="A173" s="17"/>
      <c r="B173" s="17"/>
      <c r="C173" s="49"/>
      <c r="D173" s="196"/>
      <c r="E173" s="19"/>
      <c r="F173" s="357"/>
      <c r="G173" s="175">
        <f t="shared" si="3"/>
        <v>0</v>
      </c>
      <c r="H173" s="64"/>
      <c r="I173" s="64"/>
      <c r="O173" s="19"/>
      <c r="P173" s="19"/>
    </row>
    <row r="174" spans="1:16" ht="26.4">
      <c r="A174" s="17" t="s">
        <v>46</v>
      </c>
      <c r="B174" s="17" t="s">
        <v>654</v>
      </c>
      <c r="C174" s="24" t="s">
        <v>655</v>
      </c>
      <c r="D174" s="196" t="s">
        <v>11</v>
      </c>
      <c r="E174" s="3">
        <v>14</v>
      </c>
      <c r="F174" s="357">
        <v>0</v>
      </c>
      <c r="G174" s="175">
        <f t="shared" si="3"/>
        <v>0</v>
      </c>
      <c r="H174" s="64">
        <f>G174-I174</f>
        <v>0</v>
      </c>
      <c r="I174" s="64">
        <f>L174*F174</f>
        <v>0</v>
      </c>
      <c r="O174" s="19"/>
      <c r="P174" s="19"/>
    </row>
    <row r="175" spans="1:16">
      <c r="A175" s="17"/>
      <c r="B175" s="17"/>
      <c r="C175" s="49"/>
      <c r="D175" s="196"/>
      <c r="E175" s="19"/>
      <c r="F175" s="357"/>
      <c r="G175" s="175">
        <f t="shared" si="3"/>
        <v>0</v>
      </c>
      <c r="H175" s="64"/>
      <c r="I175" s="64"/>
      <c r="O175" s="19"/>
      <c r="P175" s="19"/>
    </row>
    <row r="176" spans="1:16" ht="26.4">
      <c r="A176" s="17" t="s">
        <v>47</v>
      </c>
      <c r="B176" s="23" t="s">
        <v>325</v>
      </c>
      <c r="C176" s="21" t="s">
        <v>656</v>
      </c>
      <c r="D176" s="196" t="s">
        <v>3</v>
      </c>
      <c r="E176" s="3">
        <v>2</v>
      </c>
      <c r="F176" s="357">
        <v>0</v>
      </c>
      <c r="G176" s="175">
        <f t="shared" si="3"/>
        <v>0</v>
      </c>
      <c r="H176" s="64">
        <f>G176-I176</f>
        <v>0</v>
      </c>
      <c r="I176" s="64">
        <f>L176*F176</f>
        <v>0</v>
      </c>
      <c r="O176" s="19"/>
      <c r="P176" s="19"/>
    </row>
    <row r="177" spans="1:16">
      <c r="A177" s="17"/>
      <c r="B177" s="23"/>
      <c r="C177" s="21"/>
      <c r="D177" s="196"/>
      <c r="E177" s="19"/>
      <c r="F177" s="357"/>
      <c r="G177" s="175">
        <f t="shared" si="3"/>
        <v>0</v>
      </c>
      <c r="H177" s="64"/>
      <c r="I177" s="64"/>
      <c r="O177" s="19"/>
      <c r="P177" s="19"/>
    </row>
    <row r="178" spans="1:16" ht="26.4">
      <c r="A178" s="17" t="s">
        <v>95</v>
      </c>
      <c r="B178" s="23" t="s">
        <v>657</v>
      </c>
      <c r="C178" s="49" t="s">
        <v>658</v>
      </c>
      <c r="D178" s="196" t="s">
        <v>6</v>
      </c>
      <c r="E178" s="3">
        <v>1</v>
      </c>
      <c r="F178" s="357">
        <v>0</v>
      </c>
      <c r="G178" s="175">
        <f t="shared" si="3"/>
        <v>0</v>
      </c>
      <c r="H178" s="64">
        <f>G178-I178</f>
        <v>0</v>
      </c>
      <c r="I178" s="64">
        <f>L178*F178</f>
        <v>0</v>
      </c>
      <c r="O178" s="19"/>
      <c r="P178" s="19"/>
    </row>
    <row r="179" spans="1:16">
      <c r="A179" s="17"/>
      <c r="B179" s="23"/>
      <c r="C179" s="21"/>
      <c r="D179" s="196"/>
      <c r="E179" s="19"/>
      <c r="F179" s="357"/>
      <c r="G179" s="175">
        <f t="shared" si="3"/>
        <v>0</v>
      </c>
      <c r="H179" s="64"/>
      <c r="I179" s="64"/>
      <c r="O179" s="19"/>
      <c r="P179" s="19"/>
    </row>
    <row r="180" spans="1:16" ht="39.6">
      <c r="A180" s="17" t="s">
        <v>96</v>
      </c>
      <c r="B180" s="23" t="s">
        <v>59</v>
      </c>
      <c r="C180" s="21" t="s">
        <v>211</v>
      </c>
      <c r="D180" s="196" t="s">
        <v>5</v>
      </c>
      <c r="E180" s="3">
        <v>1263</v>
      </c>
      <c r="F180" s="357">
        <v>0</v>
      </c>
      <c r="G180" s="175">
        <f t="shared" si="3"/>
        <v>0</v>
      </c>
      <c r="H180" s="64">
        <f>G180-I180</f>
        <v>0</v>
      </c>
      <c r="I180" s="64">
        <f>L180*F180</f>
        <v>0</v>
      </c>
      <c r="O180" s="19"/>
      <c r="P180" s="19"/>
    </row>
    <row r="181" spans="1:16">
      <c r="A181" s="17"/>
      <c r="B181" s="23"/>
      <c r="C181" s="21"/>
      <c r="D181" s="196"/>
      <c r="E181" s="19"/>
      <c r="F181" s="64"/>
      <c r="G181" s="175"/>
      <c r="H181" s="64"/>
      <c r="I181" s="64"/>
      <c r="O181" s="19"/>
      <c r="P181" s="19"/>
    </row>
    <row r="182" spans="1:16">
      <c r="A182" s="26"/>
      <c r="B182" s="26"/>
      <c r="C182" s="27" t="s">
        <v>159</v>
      </c>
      <c r="D182" s="159"/>
      <c r="E182" s="160"/>
      <c r="F182" s="28"/>
      <c r="G182" s="172">
        <f>SUM(G166:G181)</f>
        <v>0</v>
      </c>
      <c r="H182" s="29">
        <f>SUM(H166:H181)</f>
        <v>0</v>
      </c>
      <c r="I182" s="29">
        <f>SUM(I166:I181)</f>
        <v>0</v>
      </c>
      <c r="O182" s="19"/>
    </row>
    <row r="183" spans="1:16">
      <c r="A183" s="17"/>
      <c r="B183" s="17"/>
      <c r="C183" s="196"/>
      <c r="D183" s="196"/>
      <c r="E183" s="19"/>
      <c r="F183" s="64"/>
      <c r="G183" s="166"/>
      <c r="H183" s="64"/>
      <c r="I183" s="64"/>
      <c r="O183" s="19"/>
    </row>
    <row r="184" spans="1:16">
      <c r="A184" s="18" t="s">
        <v>16</v>
      </c>
      <c r="B184" s="18"/>
      <c r="C184" s="20" t="s">
        <v>48</v>
      </c>
      <c r="D184" s="196"/>
      <c r="E184" s="19"/>
      <c r="F184" s="64"/>
      <c r="G184" s="166"/>
      <c r="H184" s="64"/>
      <c r="I184" s="64"/>
      <c r="O184" s="19"/>
    </row>
    <row r="185" spans="1:16">
      <c r="A185" s="17"/>
      <c r="B185" s="17"/>
      <c r="C185" s="196"/>
      <c r="D185" s="196"/>
      <c r="E185" s="19"/>
      <c r="F185" s="64"/>
      <c r="G185" s="166"/>
      <c r="H185" s="64"/>
      <c r="I185" s="64"/>
      <c r="O185" s="19"/>
    </row>
    <row r="186" spans="1:16" ht="26.4">
      <c r="A186" s="17" t="s">
        <v>50</v>
      </c>
      <c r="B186" s="17" t="s">
        <v>55</v>
      </c>
      <c r="C186" s="21" t="s">
        <v>56</v>
      </c>
      <c r="D186" s="196" t="s">
        <v>11</v>
      </c>
      <c r="E186" s="3">
        <v>21</v>
      </c>
      <c r="F186" s="357">
        <v>0</v>
      </c>
      <c r="G186" s="175">
        <f t="shared" ref="G186:G246" si="4">ROUND(E186*F186,2)</f>
        <v>0</v>
      </c>
      <c r="H186" s="64">
        <f>G186-I186</f>
        <v>0</v>
      </c>
      <c r="I186" s="64">
        <f>L186*F186</f>
        <v>0</v>
      </c>
      <c r="O186" s="19"/>
      <c r="P186" s="19"/>
    </row>
    <row r="187" spans="1:16">
      <c r="A187" s="17"/>
      <c r="B187" s="17"/>
      <c r="C187" s="21"/>
      <c r="D187" s="196"/>
      <c r="E187" s="19"/>
      <c r="F187" s="357"/>
      <c r="G187" s="175">
        <f t="shared" si="4"/>
        <v>0</v>
      </c>
      <c r="H187" s="64"/>
      <c r="I187" s="64"/>
      <c r="O187" s="19"/>
      <c r="P187" s="19"/>
    </row>
    <row r="188" spans="1:16" ht="26.4">
      <c r="A188" s="17" t="s">
        <v>51</v>
      </c>
      <c r="B188" s="17" t="s">
        <v>145</v>
      </c>
      <c r="C188" s="21" t="s">
        <v>143</v>
      </c>
      <c r="D188" s="196" t="s">
        <v>11</v>
      </c>
      <c r="E188" s="3">
        <v>8</v>
      </c>
      <c r="F188" s="357">
        <v>0</v>
      </c>
      <c r="G188" s="175">
        <f t="shared" si="4"/>
        <v>0</v>
      </c>
      <c r="H188" s="64">
        <f>G188-I188</f>
        <v>0</v>
      </c>
      <c r="I188" s="64">
        <f>L188*F188</f>
        <v>0</v>
      </c>
      <c r="O188" s="19"/>
      <c r="P188" s="19"/>
    </row>
    <row r="189" spans="1:16">
      <c r="A189" s="17"/>
      <c r="B189" s="17"/>
      <c r="C189" s="21"/>
      <c r="D189" s="196"/>
      <c r="E189" s="19"/>
      <c r="F189" s="357"/>
      <c r="G189" s="175">
        <f t="shared" si="4"/>
        <v>0</v>
      </c>
      <c r="H189" s="64"/>
      <c r="I189" s="64"/>
      <c r="O189" s="19"/>
      <c r="P189" s="19"/>
    </row>
    <row r="190" spans="1:16" ht="26.4">
      <c r="A190" s="17" t="s">
        <v>106</v>
      </c>
      <c r="B190" s="17" t="s">
        <v>327</v>
      </c>
      <c r="C190" s="21" t="s">
        <v>326</v>
      </c>
      <c r="D190" s="196" t="s">
        <v>11</v>
      </c>
      <c r="E190" s="3">
        <v>3</v>
      </c>
      <c r="F190" s="357">
        <v>0</v>
      </c>
      <c r="G190" s="175">
        <f t="shared" si="4"/>
        <v>0</v>
      </c>
      <c r="H190" s="64">
        <f>G190-I190</f>
        <v>0</v>
      </c>
      <c r="I190" s="64">
        <f>L190*F190</f>
        <v>0</v>
      </c>
      <c r="O190" s="19"/>
      <c r="P190" s="19"/>
    </row>
    <row r="191" spans="1:16">
      <c r="A191" s="17"/>
      <c r="B191" s="17"/>
      <c r="C191" s="21"/>
      <c r="D191" s="196"/>
      <c r="E191" s="3"/>
      <c r="F191" s="357"/>
      <c r="G191" s="175">
        <f t="shared" si="4"/>
        <v>0</v>
      </c>
      <c r="H191" s="64"/>
      <c r="I191" s="64"/>
      <c r="O191" s="19"/>
      <c r="P191" s="19"/>
    </row>
    <row r="192" spans="1:16" ht="26.4">
      <c r="A192" s="17" t="s">
        <v>52</v>
      </c>
      <c r="B192" s="17" t="s">
        <v>145</v>
      </c>
      <c r="C192" s="21" t="s">
        <v>143</v>
      </c>
      <c r="D192" s="196" t="s">
        <v>11</v>
      </c>
      <c r="E192" s="3">
        <v>11</v>
      </c>
      <c r="F192" s="357">
        <v>0</v>
      </c>
      <c r="G192" s="175">
        <f t="shared" si="4"/>
        <v>0</v>
      </c>
      <c r="H192" s="64">
        <f>G192-I192</f>
        <v>0</v>
      </c>
      <c r="I192" s="64">
        <f>L192*F192</f>
        <v>0</v>
      </c>
      <c r="O192" s="19"/>
      <c r="P192" s="19"/>
    </row>
    <row r="193" spans="1:16">
      <c r="A193" s="17"/>
      <c r="B193" s="17"/>
      <c r="C193" s="196"/>
      <c r="D193" s="196"/>
      <c r="E193" s="19"/>
      <c r="F193" s="357"/>
      <c r="G193" s="175">
        <f t="shared" si="4"/>
        <v>0</v>
      </c>
      <c r="H193" s="64"/>
      <c r="I193" s="64"/>
      <c r="O193" s="19"/>
      <c r="P193" s="19"/>
    </row>
    <row r="194" spans="1:16" ht="39.6">
      <c r="A194" s="17" t="s">
        <v>53</v>
      </c>
      <c r="B194" s="17" t="s">
        <v>659</v>
      </c>
      <c r="C194" s="79" t="s">
        <v>660</v>
      </c>
      <c r="D194" s="196" t="s">
        <v>11</v>
      </c>
      <c r="E194" s="3">
        <v>2</v>
      </c>
      <c r="F194" s="357">
        <v>0</v>
      </c>
      <c r="G194" s="175">
        <f t="shared" si="4"/>
        <v>0</v>
      </c>
      <c r="H194" s="64">
        <f>G194-I194</f>
        <v>0</v>
      </c>
      <c r="I194" s="64">
        <f>L194*F194</f>
        <v>0</v>
      </c>
      <c r="O194" s="19"/>
      <c r="P194" s="19"/>
    </row>
    <row r="195" spans="1:16">
      <c r="A195" s="17"/>
      <c r="B195" s="17"/>
      <c r="C195" s="21"/>
      <c r="D195" s="196"/>
      <c r="E195" s="3"/>
      <c r="F195" s="357"/>
      <c r="G195" s="175">
        <f t="shared" si="4"/>
        <v>0</v>
      </c>
      <c r="H195" s="64"/>
      <c r="I195" s="64"/>
      <c r="O195" s="19"/>
      <c r="P195" s="19"/>
    </row>
    <row r="196" spans="1:16" ht="39.6">
      <c r="A196" s="17" t="s">
        <v>54</v>
      </c>
      <c r="B196" s="17" t="s">
        <v>328</v>
      </c>
      <c r="C196" s="21" t="s">
        <v>329</v>
      </c>
      <c r="D196" s="196" t="s">
        <v>11</v>
      </c>
      <c r="E196" s="3">
        <v>5</v>
      </c>
      <c r="F196" s="357">
        <v>0</v>
      </c>
      <c r="G196" s="175">
        <f t="shared" si="4"/>
        <v>0</v>
      </c>
      <c r="H196" s="64">
        <f>G196-I196</f>
        <v>0</v>
      </c>
      <c r="I196" s="64">
        <f>L196*F196</f>
        <v>0</v>
      </c>
      <c r="O196" s="19"/>
      <c r="P196" s="19"/>
    </row>
    <row r="197" spans="1:16">
      <c r="A197" s="17"/>
      <c r="B197" s="17"/>
      <c r="C197" s="21"/>
      <c r="D197" s="196"/>
      <c r="E197" s="19"/>
      <c r="F197" s="357"/>
      <c r="G197" s="175">
        <f t="shared" si="4"/>
        <v>0</v>
      </c>
      <c r="H197" s="64"/>
      <c r="I197" s="64"/>
      <c r="O197" s="19"/>
      <c r="P197" s="19"/>
    </row>
    <row r="198" spans="1:16" ht="39.6">
      <c r="A198" s="17" t="s">
        <v>57</v>
      </c>
      <c r="B198" s="17" t="s">
        <v>661</v>
      </c>
      <c r="C198" s="21" t="s">
        <v>662</v>
      </c>
      <c r="D198" s="196" t="s">
        <v>11</v>
      </c>
      <c r="E198" s="3">
        <v>2</v>
      </c>
      <c r="F198" s="357">
        <v>0</v>
      </c>
      <c r="G198" s="175">
        <f t="shared" si="4"/>
        <v>0</v>
      </c>
      <c r="H198" s="64">
        <f>G198-I198</f>
        <v>0</v>
      </c>
      <c r="I198" s="64">
        <f>L198*F198</f>
        <v>0</v>
      </c>
      <c r="O198" s="19"/>
      <c r="P198" s="19"/>
    </row>
    <row r="199" spans="1:16">
      <c r="A199" s="17"/>
      <c r="B199" s="17"/>
      <c r="C199" s="21"/>
      <c r="D199" s="196"/>
      <c r="E199" s="19"/>
      <c r="F199" s="357"/>
      <c r="G199" s="175">
        <f t="shared" si="4"/>
        <v>0</v>
      </c>
      <c r="H199" s="64"/>
      <c r="I199" s="64"/>
      <c r="O199" s="19"/>
      <c r="P199" s="19"/>
    </row>
    <row r="200" spans="1:16" ht="39.6">
      <c r="A200" s="17" t="s">
        <v>58</v>
      </c>
      <c r="B200" s="17" t="s">
        <v>330</v>
      </c>
      <c r="C200" s="21" t="s">
        <v>663</v>
      </c>
      <c r="D200" s="196" t="s">
        <v>11</v>
      </c>
      <c r="E200" s="3">
        <v>8</v>
      </c>
      <c r="F200" s="357">
        <v>0</v>
      </c>
      <c r="G200" s="175">
        <f t="shared" si="4"/>
        <v>0</v>
      </c>
      <c r="H200" s="64">
        <f>G200-I200</f>
        <v>0</v>
      </c>
      <c r="I200" s="64">
        <f>L200*F200</f>
        <v>0</v>
      </c>
      <c r="O200" s="19"/>
      <c r="P200" s="19"/>
    </row>
    <row r="201" spans="1:16">
      <c r="A201" s="17"/>
      <c r="B201" s="17"/>
      <c r="C201" s="21"/>
      <c r="D201" s="196"/>
      <c r="E201" s="19"/>
      <c r="F201" s="357"/>
      <c r="G201" s="175">
        <f t="shared" si="4"/>
        <v>0</v>
      </c>
      <c r="H201" s="64"/>
      <c r="I201" s="64"/>
      <c r="O201" s="19"/>
      <c r="P201" s="19"/>
    </row>
    <row r="202" spans="1:16" ht="39.6">
      <c r="A202" s="17" t="s">
        <v>192</v>
      </c>
      <c r="B202" s="23" t="s">
        <v>59</v>
      </c>
      <c r="C202" s="21" t="s">
        <v>233</v>
      </c>
      <c r="D202" s="196" t="s">
        <v>11</v>
      </c>
      <c r="E202" s="3">
        <v>3</v>
      </c>
      <c r="F202" s="357">
        <v>0</v>
      </c>
      <c r="G202" s="175">
        <f t="shared" si="4"/>
        <v>0</v>
      </c>
      <c r="H202" s="64">
        <f>G202-I202</f>
        <v>0</v>
      </c>
      <c r="I202" s="64">
        <f>L202*F202</f>
        <v>0</v>
      </c>
      <c r="O202" s="19"/>
      <c r="P202" s="19"/>
    </row>
    <row r="203" spans="1:16">
      <c r="A203" s="17"/>
      <c r="B203" s="23"/>
      <c r="C203" s="21"/>
      <c r="D203" s="196"/>
      <c r="E203" s="3"/>
      <c r="F203" s="357"/>
      <c r="G203" s="175">
        <f t="shared" si="4"/>
        <v>0</v>
      </c>
      <c r="H203" s="64"/>
      <c r="I203" s="64"/>
      <c r="O203" s="19"/>
      <c r="P203" s="19"/>
    </row>
    <row r="204" spans="1:16" ht="39.6">
      <c r="A204" s="17" t="s">
        <v>193</v>
      </c>
      <c r="B204" s="23" t="s">
        <v>59</v>
      </c>
      <c r="C204" s="21" t="s">
        <v>664</v>
      </c>
      <c r="D204" s="196" t="s">
        <v>11</v>
      </c>
      <c r="E204" s="3">
        <v>1</v>
      </c>
      <c r="F204" s="357">
        <v>0</v>
      </c>
      <c r="G204" s="175">
        <f t="shared" si="4"/>
        <v>0</v>
      </c>
      <c r="H204" s="64">
        <f>G204-I204</f>
        <v>0</v>
      </c>
      <c r="I204" s="64">
        <f>L204*F204</f>
        <v>0</v>
      </c>
      <c r="O204" s="19"/>
      <c r="P204" s="19"/>
    </row>
    <row r="205" spans="1:16">
      <c r="A205" s="17"/>
      <c r="B205" s="23"/>
      <c r="C205" s="21"/>
      <c r="D205" s="196"/>
      <c r="E205" s="19"/>
      <c r="F205" s="357"/>
      <c r="G205" s="175">
        <f t="shared" si="4"/>
        <v>0</v>
      </c>
      <c r="H205" s="64"/>
      <c r="I205" s="64"/>
      <c r="O205" s="19"/>
      <c r="P205" s="19"/>
    </row>
    <row r="206" spans="1:16" ht="26.4">
      <c r="A206" s="17" t="s">
        <v>194</v>
      </c>
      <c r="B206" s="23" t="s">
        <v>284</v>
      </c>
      <c r="C206" s="21" t="s">
        <v>283</v>
      </c>
      <c r="D206" s="196" t="s">
        <v>5</v>
      </c>
      <c r="E206" s="3">
        <v>1396</v>
      </c>
      <c r="F206" s="357">
        <v>0</v>
      </c>
      <c r="G206" s="175">
        <f t="shared" si="4"/>
        <v>0</v>
      </c>
      <c r="H206" s="64">
        <f>G206-I206</f>
        <v>0</v>
      </c>
      <c r="I206" s="64">
        <f>L206*F206</f>
        <v>0</v>
      </c>
      <c r="O206" s="19"/>
      <c r="P206" s="19"/>
    </row>
    <row r="207" spans="1:16">
      <c r="A207" s="17"/>
      <c r="B207" s="23"/>
      <c r="C207" s="21"/>
      <c r="D207" s="196"/>
      <c r="E207" s="3"/>
      <c r="F207" s="357"/>
      <c r="G207" s="175">
        <f t="shared" si="4"/>
        <v>0</v>
      </c>
      <c r="H207" s="64"/>
      <c r="I207" s="64"/>
      <c r="O207" s="19"/>
      <c r="P207" s="19"/>
    </row>
    <row r="208" spans="1:16">
      <c r="A208" s="438" t="s">
        <v>235</v>
      </c>
      <c r="B208" s="438"/>
      <c r="C208" s="438"/>
      <c r="D208" s="196"/>
      <c r="E208" s="19"/>
      <c r="F208" s="357"/>
      <c r="G208" s="175">
        <f t="shared" si="4"/>
        <v>0</v>
      </c>
      <c r="H208" s="64"/>
      <c r="I208" s="64"/>
      <c r="O208" s="19"/>
      <c r="P208" s="19"/>
    </row>
    <row r="209" spans="1:16">
      <c r="A209" s="17"/>
      <c r="B209" s="23"/>
      <c r="C209" s="21"/>
      <c r="D209" s="196"/>
      <c r="E209" s="19"/>
      <c r="F209" s="357"/>
      <c r="G209" s="175">
        <f t="shared" si="4"/>
        <v>0</v>
      </c>
      <c r="H209" s="64"/>
      <c r="I209" s="64"/>
      <c r="O209" s="19"/>
      <c r="P209" s="19"/>
    </row>
    <row r="210" spans="1:16" ht="55.2">
      <c r="A210" s="17" t="s">
        <v>198</v>
      </c>
      <c r="B210" s="23" t="s">
        <v>237</v>
      </c>
      <c r="C210" s="21" t="s">
        <v>236</v>
      </c>
      <c r="D210" s="196" t="s">
        <v>3</v>
      </c>
      <c r="E210" s="3">
        <v>16</v>
      </c>
      <c r="F210" s="357">
        <v>0</v>
      </c>
      <c r="G210" s="175">
        <f t="shared" si="4"/>
        <v>0</v>
      </c>
      <c r="H210" s="64">
        <f>G210-I210</f>
        <v>0</v>
      </c>
      <c r="I210" s="64">
        <f>L210*F210</f>
        <v>0</v>
      </c>
      <c r="O210" s="19"/>
      <c r="P210" s="19"/>
    </row>
    <row r="211" spans="1:16">
      <c r="A211" s="55"/>
      <c r="B211" s="55"/>
      <c r="C211" s="55"/>
      <c r="D211" s="196"/>
      <c r="E211" s="19"/>
      <c r="F211" s="357"/>
      <c r="G211" s="175">
        <f t="shared" si="4"/>
        <v>0</v>
      </c>
      <c r="H211" s="64"/>
      <c r="I211" s="64"/>
      <c r="O211" s="19"/>
      <c r="P211" s="19"/>
    </row>
    <row r="212" spans="1:16">
      <c r="A212" s="438" t="s">
        <v>265</v>
      </c>
      <c r="B212" s="438"/>
      <c r="C212" s="438"/>
      <c r="D212" s="196"/>
      <c r="E212" s="19"/>
      <c r="F212" s="357"/>
      <c r="G212" s="175">
        <f t="shared" si="4"/>
        <v>0</v>
      </c>
      <c r="H212" s="64"/>
      <c r="I212" s="64"/>
      <c r="O212" s="19"/>
      <c r="P212" s="19"/>
    </row>
    <row r="213" spans="1:16">
      <c r="A213" s="17"/>
      <c r="B213" s="23"/>
      <c r="C213" s="21"/>
      <c r="D213" s="196"/>
      <c r="E213" s="19"/>
      <c r="F213" s="357"/>
      <c r="G213" s="175">
        <f t="shared" si="4"/>
        <v>0</v>
      </c>
      <c r="H213" s="64"/>
      <c r="I213" s="64"/>
      <c r="O213" s="19"/>
      <c r="P213" s="19"/>
    </row>
    <row r="214" spans="1:16" ht="55.2">
      <c r="A214" s="17" t="s">
        <v>199</v>
      </c>
      <c r="B214" s="23" t="s">
        <v>237</v>
      </c>
      <c r="C214" s="21" t="s">
        <v>236</v>
      </c>
      <c r="D214" s="196" t="s">
        <v>3</v>
      </c>
      <c r="E214" s="3">
        <v>16</v>
      </c>
      <c r="F214" s="357">
        <v>0</v>
      </c>
      <c r="G214" s="175">
        <f t="shared" si="4"/>
        <v>0</v>
      </c>
      <c r="H214" s="64">
        <f>G214-I214</f>
        <v>0</v>
      </c>
      <c r="I214" s="64">
        <f>L214*F214</f>
        <v>0</v>
      </c>
      <c r="O214" s="19"/>
      <c r="P214" s="19"/>
    </row>
    <row r="215" spans="1:16">
      <c r="A215" s="17"/>
      <c r="B215" s="23"/>
      <c r="C215" s="21"/>
      <c r="D215" s="196"/>
      <c r="E215" s="19"/>
      <c r="F215" s="357"/>
      <c r="G215" s="175">
        <f t="shared" si="4"/>
        <v>0</v>
      </c>
      <c r="H215" s="64"/>
      <c r="I215" s="64"/>
      <c r="O215" s="19"/>
      <c r="P215" s="19"/>
    </row>
    <row r="216" spans="1:16">
      <c r="A216" s="438" t="s">
        <v>342</v>
      </c>
      <c r="B216" s="438"/>
      <c r="C216" s="438"/>
      <c r="D216" s="196"/>
      <c r="E216" s="19"/>
      <c r="F216" s="357"/>
      <c r="G216" s="175">
        <f t="shared" si="4"/>
        <v>0</v>
      </c>
      <c r="H216" s="64"/>
      <c r="I216" s="64"/>
      <c r="O216" s="19"/>
      <c r="P216" s="19"/>
    </row>
    <row r="217" spans="1:16">
      <c r="A217" s="17"/>
      <c r="B217" s="23"/>
      <c r="C217" s="21"/>
      <c r="D217" s="196"/>
      <c r="E217" s="3"/>
      <c r="F217" s="357"/>
      <c r="G217" s="175">
        <f t="shared" si="4"/>
        <v>0</v>
      </c>
      <c r="H217" s="64"/>
      <c r="I217" s="64"/>
      <c r="O217" s="19"/>
      <c r="P217" s="19"/>
    </row>
    <row r="218" spans="1:16" ht="55.2">
      <c r="A218" s="17" t="s">
        <v>200</v>
      </c>
      <c r="B218" s="23" t="s">
        <v>343</v>
      </c>
      <c r="C218" s="21" t="s">
        <v>313</v>
      </c>
      <c r="D218" s="196" t="s">
        <v>5</v>
      </c>
      <c r="E218" s="3">
        <v>30</v>
      </c>
      <c r="F218" s="357">
        <v>0</v>
      </c>
      <c r="G218" s="175">
        <f t="shared" si="4"/>
        <v>0</v>
      </c>
      <c r="H218" s="64">
        <f>G218-I218</f>
        <v>0</v>
      </c>
      <c r="I218" s="64">
        <f>L218*F218</f>
        <v>0</v>
      </c>
      <c r="O218" s="19"/>
      <c r="P218" s="19"/>
    </row>
    <row r="219" spans="1:16">
      <c r="A219" s="17"/>
      <c r="B219" s="23"/>
      <c r="C219" s="21"/>
      <c r="D219" s="196"/>
      <c r="E219" s="19"/>
      <c r="F219" s="357"/>
      <c r="G219" s="175">
        <f t="shared" si="4"/>
        <v>0</v>
      </c>
      <c r="H219" s="64"/>
      <c r="I219" s="64"/>
      <c r="O219" s="19"/>
      <c r="P219" s="19"/>
    </row>
    <row r="220" spans="1:16">
      <c r="A220" s="438" t="s">
        <v>665</v>
      </c>
      <c r="B220" s="438"/>
      <c r="C220" s="438"/>
      <c r="D220" s="196"/>
      <c r="E220" s="19"/>
      <c r="F220" s="357"/>
      <c r="G220" s="175">
        <f t="shared" si="4"/>
        <v>0</v>
      </c>
      <c r="H220" s="64"/>
      <c r="I220" s="64"/>
      <c r="O220" s="19"/>
      <c r="P220" s="19"/>
    </row>
    <row r="221" spans="1:16">
      <c r="A221" s="17"/>
      <c r="B221" s="23"/>
      <c r="C221" s="21"/>
      <c r="D221" s="196"/>
      <c r="E221" s="19"/>
      <c r="F221" s="357"/>
      <c r="G221" s="175">
        <f t="shared" si="4"/>
        <v>0</v>
      </c>
      <c r="H221" s="64"/>
      <c r="I221" s="64"/>
      <c r="O221" s="19"/>
      <c r="P221" s="19"/>
    </row>
    <row r="222" spans="1:16" ht="55.2">
      <c r="A222" s="17" t="s">
        <v>277</v>
      </c>
      <c r="B222" s="23" t="s">
        <v>238</v>
      </c>
      <c r="C222" s="21" t="s">
        <v>239</v>
      </c>
      <c r="D222" s="196" t="s">
        <v>5</v>
      </c>
      <c r="E222" s="3">
        <v>1522</v>
      </c>
      <c r="F222" s="357">
        <v>0</v>
      </c>
      <c r="G222" s="175">
        <f t="shared" si="4"/>
        <v>0</v>
      </c>
      <c r="H222" s="64">
        <f>G222-I222</f>
        <v>0</v>
      </c>
      <c r="I222" s="64">
        <f>L222*F222</f>
        <v>0</v>
      </c>
      <c r="O222" s="19"/>
      <c r="P222" s="19"/>
    </row>
    <row r="223" spans="1:16">
      <c r="A223" s="17"/>
      <c r="B223" s="23"/>
      <c r="C223" s="21"/>
      <c r="D223" s="196"/>
      <c r="E223" s="19"/>
      <c r="F223" s="357"/>
      <c r="G223" s="175">
        <f t="shared" si="4"/>
        <v>0</v>
      </c>
      <c r="H223" s="64"/>
      <c r="I223" s="64"/>
      <c r="O223" s="19"/>
      <c r="P223" s="19"/>
    </row>
    <row r="224" spans="1:16">
      <c r="A224" s="17"/>
      <c r="B224" s="23"/>
      <c r="C224" s="21"/>
      <c r="D224" s="196"/>
      <c r="E224" s="3"/>
      <c r="F224" s="357"/>
      <c r="G224" s="175">
        <f t="shared" si="4"/>
        <v>0</v>
      </c>
      <c r="H224" s="64"/>
      <c r="I224" s="64"/>
      <c r="O224" s="19"/>
      <c r="P224" s="19"/>
    </row>
    <row r="225" spans="1:16" ht="15.75" customHeight="1">
      <c r="A225" s="438" t="s">
        <v>666</v>
      </c>
      <c r="B225" s="438"/>
      <c r="C225" s="438"/>
      <c r="D225" s="196"/>
      <c r="E225" s="3"/>
      <c r="F225" s="357"/>
      <c r="G225" s="175">
        <f t="shared" si="4"/>
        <v>0</v>
      </c>
      <c r="H225" s="64"/>
      <c r="I225" s="64"/>
      <c r="O225" s="19"/>
      <c r="P225" s="19"/>
    </row>
    <row r="226" spans="1:16">
      <c r="A226" s="17"/>
      <c r="B226" s="23"/>
      <c r="C226" s="21"/>
      <c r="D226" s="196"/>
      <c r="E226" s="3"/>
      <c r="F226" s="357"/>
      <c r="G226" s="175">
        <f t="shared" si="4"/>
        <v>0</v>
      </c>
      <c r="H226" s="64"/>
      <c r="I226" s="64"/>
      <c r="O226" s="19"/>
      <c r="P226" s="19"/>
    </row>
    <row r="227" spans="1:16" ht="55.2">
      <c r="A227" s="17" t="s">
        <v>268</v>
      </c>
      <c r="B227" s="23" t="s">
        <v>304</v>
      </c>
      <c r="C227" s="21" t="s">
        <v>305</v>
      </c>
      <c r="D227" s="196" t="s">
        <v>5</v>
      </c>
      <c r="E227" s="3">
        <v>0</v>
      </c>
      <c r="F227" s="357">
        <v>0</v>
      </c>
      <c r="G227" s="175">
        <f t="shared" si="4"/>
        <v>0</v>
      </c>
      <c r="H227" s="64">
        <f>G227-I227</f>
        <v>0</v>
      </c>
      <c r="I227" s="64">
        <f>L227*F227</f>
        <v>0</v>
      </c>
      <c r="O227" s="19"/>
      <c r="P227" s="19"/>
    </row>
    <row r="228" spans="1:16">
      <c r="A228" s="17"/>
      <c r="B228" s="23"/>
      <c r="C228" s="21"/>
      <c r="D228" s="196"/>
      <c r="E228" s="19"/>
      <c r="F228" s="357"/>
      <c r="G228" s="175">
        <f t="shared" si="4"/>
        <v>0</v>
      </c>
      <c r="H228" s="64"/>
      <c r="I228" s="64"/>
      <c r="O228" s="19"/>
      <c r="P228" s="19"/>
    </row>
    <row r="229" spans="1:16">
      <c r="A229" s="438" t="s">
        <v>315</v>
      </c>
      <c r="B229" s="438"/>
      <c r="C229" s="438"/>
      <c r="D229" s="196"/>
      <c r="E229" s="19"/>
      <c r="F229" s="357"/>
      <c r="G229" s="175">
        <f t="shared" si="4"/>
        <v>0</v>
      </c>
      <c r="H229" s="64"/>
      <c r="I229" s="64"/>
      <c r="O229" s="19"/>
      <c r="P229" s="19"/>
    </row>
    <row r="230" spans="1:16" ht="68.400000000000006">
      <c r="A230" s="17" t="s">
        <v>278</v>
      </c>
      <c r="B230" s="17" t="s">
        <v>108</v>
      </c>
      <c r="C230" s="21" t="s">
        <v>667</v>
      </c>
      <c r="D230" s="196" t="s">
        <v>3</v>
      </c>
      <c r="E230" s="19" t="s">
        <v>79</v>
      </c>
      <c r="F230" s="357">
        <v>0</v>
      </c>
      <c r="G230" s="175">
        <f t="shared" si="4"/>
        <v>0</v>
      </c>
      <c r="H230" s="64">
        <f>G230-I230</f>
        <v>0</v>
      </c>
      <c r="I230" s="64">
        <f>L230*F230</f>
        <v>0</v>
      </c>
      <c r="O230" s="19"/>
      <c r="P230" s="19"/>
    </row>
    <row r="231" spans="1:16">
      <c r="A231" s="17"/>
      <c r="B231" s="17"/>
      <c r="C231" s="21"/>
      <c r="D231" s="196"/>
      <c r="E231" s="19"/>
      <c r="F231" s="357"/>
      <c r="G231" s="175">
        <f t="shared" si="4"/>
        <v>0</v>
      </c>
      <c r="H231" s="64"/>
      <c r="I231" s="64"/>
      <c r="O231" s="19"/>
      <c r="P231" s="19"/>
    </row>
    <row r="232" spans="1:16">
      <c r="A232" s="438" t="s">
        <v>668</v>
      </c>
      <c r="B232" s="438"/>
      <c r="C232" s="438"/>
      <c r="D232" s="196"/>
      <c r="E232" s="19"/>
      <c r="F232" s="357"/>
      <c r="G232" s="175">
        <f t="shared" si="4"/>
        <v>0</v>
      </c>
      <c r="H232" s="64"/>
      <c r="I232" s="64"/>
      <c r="O232" s="19"/>
      <c r="P232" s="19"/>
    </row>
    <row r="233" spans="1:16">
      <c r="A233" s="17"/>
      <c r="B233" s="17"/>
      <c r="C233" s="21"/>
      <c r="D233" s="196"/>
      <c r="E233" s="19"/>
      <c r="F233" s="357"/>
      <c r="G233" s="175">
        <f t="shared" si="4"/>
        <v>0</v>
      </c>
      <c r="H233" s="64"/>
      <c r="I233" s="64"/>
      <c r="O233" s="19"/>
      <c r="P233" s="19"/>
    </row>
    <row r="234" spans="1:16" ht="55.2">
      <c r="A234" s="17" t="s">
        <v>279</v>
      </c>
      <c r="B234" s="23" t="s">
        <v>238</v>
      </c>
      <c r="C234" s="21" t="s">
        <v>239</v>
      </c>
      <c r="D234" s="196" t="s">
        <v>5</v>
      </c>
      <c r="E234" s="3">
        <v>8</v>
      </c>
      <c r="F234" s="357">
        <v>0</v>
      </c>
      <c r="G234" s="175">
        <f t="shared" si="4"/>
        <v>0</v>
      </c>
      <c r="H234" s="64">
        <f>G234-I234</f>
        <v>0</v>
      </c>
      <c r="I234" s="64">
        <f>L234*F234</f>
        <v>0</v>
      </c>
      <c r="O234" s="19"/>
      <c r="P234" s="19"/>
    </row>
    <row r="235" spans="1:16">
      <c r="A235" s="17"/>
      <c r="B235" s="23"/>
      <c r="C235" s="21"/>
      <c r="D235" s="196"/>
      <c r="E235" s="19"/>
      <c r="F235" s="357"/>
      <c r="G235" s="175">
        <f t="shared" si="4"/>
        <v>0</v>
      </c>
      <c r="H235" s="64"/>
      <c r="I235" s="64"/>
      <c r="O235" s="19"/>
      <c r="P235" s="19"/>
    </row>
    <row r="236" spans="1:16" ht="25.5" customHeight="1">
      <c r="A236" s="439" t="s">
        <v>270</v>
      </c>
      <c r="B236" s="439"/>
      <c r="C236" s="439"/>
      <c r="D236" s="196"/>
      <c r="E236" s="19"/>
      <c r="F236" s="357"/>
      <c r="G236" s="175">
        <f t="shared" si="4"/>
        <v>0</v>
      </c>
      <c r="H236" s="64"/>
      <c r="I236" s="64"/>
      <c r="O236" s="19"/>
      <c r="P236" s="19"/>
    </row>
    <row r="237" spans="1:16">
      <c r="A237" s="17"/>
      <c r="B237" s="23"/>
      <c r="C237" s="21"/>
      <c r="D237" s="196"/>
      <c r="E237" s="19"/>
      <c r="F237" s="357"/>
      <c r="G237" s="175">
        <f t="shared" si="4"/>
        <v>0</v>
      </c>
      <c r="H237" s="64"/>
      <c r="I237" s="64"/>
      <c r="O237" s="19"/>
      <c r="P237" s="19"/>
    </row>
    <row r="238" spans="1:16" ht="57.6">
      <c r="A238" s="17" t="s">
        <v>282</v>
      </c>
      <c r="B238" s="23" t="s">
        <v>271</v>
      </c>
      <c r="C238" s="21" t="s">
        <v>669</v>
      </c>
      <c r="D238" s="196" t="s">
        <v>11</v>
      </c>
      <c r="E238" s="3">
        <v>0</v>
      </c>
      <c r="F238" s="357">
        <v>0</v>
      </c>
      <c r="G238" s="175">
        <f t="shared" si="4"/>
        <v>0</v>
      </c>
      <c r="H238" s="64">
        <f>G238-I238</f>
        <v>0</v>
      </c>
      <c r="I238" s="64">
        <f>L238*F238</f>
        <v>0</v>
      </c>
      <c r="O238" s="19"/>
      <c r="P238" s="19"/>
    </row>
    <row r="239" spans="1:16">
      <c r="A239" s="17"/>
      <c r="B239" s="23"/>
      <c r="C239" s="21"/>
      <c r="D239" s="196"/>
      <c r="E239" s="19"/>
      <c r="F239" s="357"/>
      <c r="G239" s="175">
        <f t="shared" si="4"/>
        <v>0</v>
      </c>
      <c r="H239" s="64"/>
      <c r="I239" s="64"/>
      <c r="O239" s="19"/>
      <c r="P239" s="19"/>
    </row>
    <row r="240" spans="1:16">
      <c r="A240" s="438" t="s">
        <v>272</v>
      </c>
      <c r="B240" s="438"/>
      <c r="C240" s="438"/>
      <c r="D240" s="196"/>
      <c r="E240" s="19"/>
      <c r="F240" s="357"/>
      <c r="G240" s="175">
        <f t="shared" si="4"/>
        <v>0</v>
      </c>
      <c r="H240" s="64"/>
      <c r="I240" s="64"/>
      <c r="O240" s="19"/>
      <c r="P240" s="19"/>
    </row>
    <row r="241" spans="1:16">
      <c r="A241" s="17"/>
      <c r="B241" s="17"/>
      <c r="C241" s="21"/>
      <c r="D241" s="196"/>
      <c r="E241" s="19"/>
      <c r="F241" s="357"/>
      <c r="G241" s="175">
        <f t="shared" si="4"/>
        <v>0</v>
      </c>
      <c r="H241" s="64"/>
      <c r="I241" s="64"/>
      <c r="O241" s="19"/>
      <c r="P241" s="19"/>
    </row>
    <row r="242" spans="1:16" ht="57.6">
      <c r="A242" s="17" t="s">
        <v>310</v>
      </c>
      <c r="B242" s="17" t="s">
        <v>273</v>
      </c>
      <c r="C242" s="21" t="s">
        <v>670</v>
      </c>
      <c r="D242" s="196" t="s">
        <v>11</v>
      </c>
      <c r="E242" s="3">
        <v>0</v>
      </c>
      <c r="F242" s="357">
        <v>0</v>
      </c>
      <c r="G242" s="175">
        <f t="shared" si="4"/>
        <v>0</v>
      </c>
      <c r="H242" s="64">
        <f>G242-I242</f>
        <v>0</v>
      </c>
      <c r="I242" s="64">
        <f>L242*F242</f>
        <v>0</v>
      </c>
      <c r="O242" s="19"/>
      <c r="P242" s="19"/>
    </row>
    <row r="243" spans="1:16">
      <c r="A243" s="17"/>
      <c r="B243" s="17"/>
      <c r="C243" s="21"/>
      <c r="D243" s="196"/>
      <c r="E243" s="3"/>
      <c r="F243" s="357"/>
      <c r="G243" s="175">
        <f t="shared" si="4"/>
        <v>0</v>
      </c>
      <c r="H243" s="64"/>
      <c r="I243" s="64"/>
      <c r="O243" s="19"/>
      <c r="P243" s="19"/>
    </row>
    <row r="244" spans="1:16">
      <c r="A244" s="438" t="s">
        <v>346</v>
      </c>
      <c r="B244" s="438"/>
      <c r="C244" s="438"/>
      <c r="D244" s="196"/>
      <c r="E244" s="3"/>
      <c r="F244" s="357"/>
      <c r="G244" s="175">
        <f t="shared" si="4"/>
        <v>0</v>
      </c>
      <c r="H244" s="64"/>
      <c r="I244" s="64"/>
      <c r="O244" s="19"/>
      <c r="P244" s="19"/>
    </row>
    <row r="245" spans="1:16">
      <c r="A245" s="17"/>
      <c r="B245" s="17"/>
      <c r="C245" s="21"/>
      <c r="D245" s="196"/>
      <c r="E245" s="3"/>
      <c r="F245" s="357"/>
      <c r="G245" s="175">
        <f t="shared" si="4"/>
        <v>0</v>
      </c>
      <c r="H245" s="64"/>
      <c r="I245" s="64"/>
      <c r="O245" s="19"/>
      <c r="P245" s="19"/>
    </row>
    <row r="246" spans="1:16" ht="57.6">
      <c r="A246" s="17" t="s">
        <v>314</v>
      </c>
      <c r="B246" s="17" t="s">
        <v>345</v>
      </c>
      <c r="C246" s="21" t="s">
        <v>344</v>
      </c>
      <c r="D246" s="196" t="s">
        <v>11</v>
      </c>
      <c r="E246" s="3">
        <v>5</v>
      </c>
      <c r="F246" s="357">
        <v>0</v>
      </c>
      <c r="G246" s="175">
        <f t="shared" si="4"/>
        <v>0</v>
      </c>
      <c r="H246" s="64">
        <f>G246-I246</f>
        <v>0</v>
      </c>
      <c r="I246" s="64">
        <f>L246*F246</f>
        <v>0</v>
      </c>
      <c r="O246" s="19"/>
      <c r="P246" s="19"/>
    </row>
    <row r="247" spans="1:16">
      <c r="A247" s="17"/>
      <c r="B247" s="17"/>
      <c r="C247" s="21"/>
      <c r="D247" s="196"/>
      <c r="E247" s="3"/>
      <c r="F247" s="64"/>
      <c r="G247" s="175"/>
      <c r="H247" s="64"/>
      <c r="I247" s="64"/>
      <c r="O247" s="19"/>
      <c r="P247" s="19"/>
    </row>
    <row r="248" spans="1:16">
      <c r="A248" s="17"/>
      <c r="B248" s="17"/>
      <c r="C248" s="21"/>
      <c r="D248" s="196"/>
      <c r="E248" s="19"/>
      <c r="F248" s="64"/>
      <c r="G248" s="175"/>
      <c r="H248" s="64"/>
      <c r="I248" s="64"/>
      <c r="O248" s="19"/>
      <c r="P248" s="19"/>
    </row>
    <row r="249" spans="1:16">
      <c r="A249" s="26"/>
      <c r="B249" s="26"/>
      <c r="C249" s="446" t="s">
        <v>49</v>
      </c>
      <c r="D249" s="446"/>
      <c r="E249" s="446"/>
      <c r="F249" s="28"/>
      <c r="G249" s="172">
        <f>SUM(G186:G248)</f>
        <v>0</v>
      </c>
      <c r="H249" s="29">
        <f>SUM(H186:H248)</f>
        <v>0</v>
      </c>
      <c r="I249" s="29">
        <f>SUM(I186:I248)</f>
        <v>0</v>
      </c>
    </row>
    <row r="250" spans="1:16">
      <c r="A250" s="17"/>
      <c r="B250" s="17"/>
      <c r="C250" s="1"/>
      <c r="D250" s="2"/>
      <c r="E250" s="3"/>
      <c r="F250" s="64"/>
      <c r="G250" s="166"/>
      <c r="H250" s="64"/>
      <c r="I250" s="64"/>
    </row>
    <row r="251" spans="1:16">
      <c r="A251" s="17"/>
      <c r="B251" s="17"/>
      <c r="C251" s="1"/>
      <c r="D251" s="2"/>
      <c r="E251" s="3"/>
      <c r="F251" s="64"/>
      <c r="G251" s="166"/>
      <c r="H251" s="64"/>
      <c r="I251" s="64"/>
    </row>
    <row r="252" spans="1:16">
      <c r="A252" s="18" t="s">
        <v>182</v>
      </c>
      <c r="B252" s="18"/>
      <c r="C252" s="5" t="s">
        <v>181</v>
      </c>
      <c r="D252" s="2"/>
      <c r="E252" s="3"/>
      <c r="F252" s="64"/>
      <c r="G252" s="166"/>
      <c r="H252" s="64"/>
      <c r="I252" s="64"/>
    </row>
    <row r="253" spans="1:16">
      <c r="A253" s="17"/>
      <c r="B253" s="17"/>
      <c r="C253" s="1"/>
      <c r="D253" s="2"/>
      <c r="E253" s="3"/>
      <c r="F253" s="64"/>
      <c r="G253" s="166"/>
      <c r="H253" s="64"/>
      <c r="I253" s="64"/>
    </row>
    <row r="254" spans="1:16">
      <c r="A254" s="17" t="s">
        <v>183</v>
      </c>
      <c r="B254" s="23" t="s">
        <v>59</v>
      </c>
      <c r="C254" s="1" t="s">
        <v>724</v>
      </c>
      <c r="D254" s="2" t="s">
        <v>185</v>
      </c>
      <c r="E254" s="3">
        <v>25</v>
      </c>
      <c r="F254" s="64">
        <v>50</v>
      </c>
      <c r="G254" s="175">
        <f t="shared" ref="G254:G260" si="5">ROUND(E254*F254,2)</f>
        <v>1250</v>
      </c>
      <c r="H254" s="64">
        <f>G254-I254</f>
        <v>1250</v>
      </c>
      <c r="I254" s="64">
        <f>L254*F254</f>
        <v>0</v>
      </c>
      <c r="L254" s="67">
        <v>0</v>
      </c>
      <c r="O254" s="3"/>
      <c r="P254" s="3"/>
    </row>
    <row r="255" spans="1:16">
      <c r="A255" s="17"/>
      <c r="B255" s="17"/>
      <c r="C255" s="1"/>
      <c r="D255" s="2"/>
      <c r="E255" s="3"/>
      <c r="F255" s="64"/>
      <c r="G255" s="175">
        <f t="shared" si="5"/>
        <v>0</v>
      </c>
      <c r="H255" s="64"/>
      <c r="I255" s="64"/>
      <c r="O255" s="3"/>
      <c r="P255" s="3"/>
    </row>
    <row r="256" spans="1:16">
      <c r="A256" s="17" t="s">
        <v>184</v>
      </c>
      <c r="B256" s="196" t="s">
        <v>347</v>
      </c>
      <c r="C256" s="162" t="s">
        <v>726</v>
      </c>
      <c r="D256" s="2" t="s">
        <v>185</v>
      </c>
      <c r="E256" s="3">
        <v>10</v>
      </c>
      <c r="F256" s="64">
        <v>50</v>
      </c>
      <c r="G256" s="175">
        <f t="shared" si="5"/>
        <v>500</v>
      </c>
      <c r="H256" s="64">
        <f>G256-I256</f>
        <v>500</v>
      </c>
      <c r="I256" s="64">
        <f>L256*F256</f>
        <v>0</v>
      </c>
      <c r="O256" s="3"/>
      <c r="P256" s="3"/>
    </row>
    <row r="257" spans="1:16">
      <c r="A257" s="17"/>
      <c r="B257" s="17"/>
      <c r="C257" s="1"/>
      <c r="D257" s="2"/>
      <c r="E257" s="3"/>
      <c r="F257" s="64"/>
      <c r="G257" s="175">
        <f t="shared" si="5"/>
        <v>0</v>
      </c>
      <c r="H257" s="64"/>
      <c r="I257" s="64"/>
      <c r="O257" s="3"/>
      <c r="P257" s="3"/>
    </row>
    <row r="258" spans="1:16">
      <c r="A258" s="17" t="s">
        <v>186</v>
      </c>
      <c r="B258" s="19" t="s">
        <v>59</v>
      </c>
      <c r="C258" s="1" t="s">
        <v>671</v>
      </c>
      <c r="D258" s="2" t="s">
        <v>5</v>
      </c>
      <c r="E258" s="3">
        <v>1522</v>
      </c>
      <c r="F258" s="357">
        <v>0</v>
      </c>
      <c r="G258" s="175">
        <f t="shared" si="5"/>
        <v>0</v>
      </c>
      <c r="H258" s="64">
        <f>G258-I258</f>
        <v>0</v>
      </c>
      <c r="I258" s="64">
        <f>L258*F258</f>
        <v>0</v>
      </c>
      <c r="L258" s="67">
        <v>0</v>
      </c>
      <c r="O258" s="3"/>
      <c r="P258" s="3"/>
    </row>
    <row r="259" spans="1:16">
      <c r="A259" s="17"/>
      <c r="B259" s="17"/>
      <c r="C259" s="1"/>
      <c r="D259" s="2"/>
      <c r="E259" s="3"/>
      <c r="F259" s="357"/>
      <c r="G259" s="175">
        <f t="shared" si="5"/>
        <v>0</v>
      </c>
      <c r="H259" s="64"/>
      <c r="I259" s="64"/>
      <c r="O259" s="3"/>
      <c r="P259" s="3"/>
    </row>
    <row r="260" spans="1:16" ht="26.4">
      <c r="A260" s="17" t="s">
        <v>187</v>
      </c>
      <c r="B260" s="196" t="s">
        <v>348</v>
      </c>
      <c r="C260" s="1" t="s">
        <v>349</v>
      </c>
      <c r="D260" s="2" t="s">
        <v>11</v>
      </c>
      <c r="E260" s="3">
        <v>1</v>
      </c>
      <c r="F260" s="357">
        <v>0</v>
      </c>
      <c r="G260" s="175">
        <f t="shared" si="5"/>
        <v>0</v>
      </c>
      <c r="H260" s="64">
        <f>G260-I260</f>
        <v>0</v>
      </c>
      <c r="I260" s="64">
        <f>L260*F260</f>
        <v>0</v>
      </c>
      <c r="L260" s="67">
        <v>0</v>
      </c>
      <c r="O260" s="3"/>
      <c r="P260" s="3"/>
    </row>
    <row r="261" spans="1:16">
      <c r="A261" s="17"/>
      <c r="B261" s="17"/>
      <c r="C261" s="1"/>
      <c r="D261" s="2"/>
      <c r="E261" s="3"/>
      <c r="F261" s="64"/>
      <c r="G261" s="166"/>
      <c r="H261" s="64"/>
      <c r="I261" s="64"/>
    </row>
    <row r="262" spans="1:16">
      <c r="A262" s="26"/>
      <c r="B262" s="26"/>
      <c r="C262" s="50" t="s">
        <v>188</v>
      </c>
      <c r="D262" s="163"/>
      <c r="E262" s="164"/>
      <c r="F262" s="28"/>
      <c r="G262" s="174">
        <f>G254+G256+G258+G260</f>
        <v>1750</v>
      </c>
      <c r="H262" s="57">
        <f>H254+H256+H258+H260</f>
        <v>1750</v>
      </c>
      <c r="I262" s="57">
        <f>I254+I256+I258+I260</f>
        <v>0</v>
      </c>
    </row>
    <row r="263" spans="1:16">
      <c r="A263" s="17"/>
      <c r="B263" s="17"/>
      <c r="C263" s="1"/>
      <c r="D263" s="2"/>
      <c r="E263" s="3"/>
      <c r="F263" s="64"/>
      <c r="H263" s="64"/>
      <c r="I263" s="64"/>
    </row>
    <row r="264" spans="1:16">
      <c r="A264" s="17"/>
      <c r="B264" s="17"/>
      <c r="C264" s="1"/>
      <c r="D264" s="2"/>
      <c r="E264" s="3"/>
      <c r="F264" s="64"/>
      <c r="H264" s="64"/>
      <c r="I264" s="64"/>
    </row>
    <row r="265" spans="1:16">
      <c r="A265" s="17"/>
      <c r="B265" s="17"/>
      <c r="C265" s="1"/>
      <c r="D265" s="2"/>
      <c r="E265" s="3"/>
      <c r="F265" s="64"/>
    </row>
    <row r="266" spans="1:16" s="154" customFormat="1">
      <c r="A266" s="17"/>
      <c r="B266" s="17"/>
      <c r="C266" s="1"/>
      <c r="D266" s="2"/>
      <c r="E266" s="3"/>
      <c r="F266" s="64"/>
      <c r="H266" s="61"/>
      <c r="I266" s="61"/>
      <c r="J266" s="191"/>
      <c r="K266" s="60"/>
      <c r="L266" s="67"/>
      <c r="M266" s="191"/>
      <c r="N266" s="191"/>
      <c r="O266" s="191"/>
      <c r="P266" s="191"/>
    </row>
    <row r="267" spans="1:16" s="154" customFormat="1">
      <c r="A267" s="17"/>
      <c r="B267" s="17"/>
      <c r="C267" s="1"/>
      <c r="D267" s="2"/>
      <c r="E267" s="3"/>
      <c r="F267" s="64"/>
      <c r="H267" s="61"/>
      <c r="I267" s="61"/>
      <c r="J267" s="191"/>
      <c r="K267" s="60"/>
      <c r="L267" s="67"/>
      <c r="M267" s="191"/>
      <c r="N267" s="191"/>
      <c r="O267" s="191"/>
      <c r="P267" s="191"/>
    </row>
    <row r="268" spans="1:16" s="154" customFormat="1">
      <c r="A268" s="17"/>
      <c r="B268" s="17"/>
      <c r="C268" s="1"/>
      <c r="D268" s="2"/>
      <c r="E268" s="3"/>
      <c r="F268" s="64"/>
      <c r="H268" s="61"/>
      <c r="I268" s="61"/>
      <c r="J268" s="191"/>
      <c r="K268" s="60"/>
      <c r="L268" s="67"/>
      <c r="M268" s="191"/>
      <c r="N268" s="191"/>
      <c r="O268" s="191"/>
      <c r="P268" s="191"/>
    </row>
    <row r="269" spans="1:16" s="154" customFormat="1">
      <c r="A269" s="2"/>
      <c r="B269" s="2"/>
      <c r="C269" s="1"/>
      <c r="D269" s="2"/>
      <c r="E269" s="3"/>
      <c r="F269" s="64"/>
      <c r="H269" s="61"/>
      <c r="I269" s="61"/>
      <c r="J269" s="191"/>
      <c r="K269" s="60"/>
      <c r="L269" s="67"/>
      <c r="M269" s="191"/>
      <c r="N269" s="191"/>
      <c r="O269" s="191"/>
      <c r="P269" s="191"/>
    </row>
    <row r="270" spans="1:16" s="154" customFormat="1">
      <c r="A270" s="2"/>
      <c r="B270" s="2"/>
      <c r="C270" s="1"/>
      <c r="D270" s="2"/>
      <c r="E270" s="3"/>
      <c r="F270" s="64"/>
      <c r="H270" s="61"/>
      <c r="I270" s="61"/>
      <c r="J270" s="191"/>
      <c r="K270" s="60"/>
      <c r="L270" s="67"/>
      <c r="M270" s="191"/>
      <c r="N270" s="191"/>
      <c r="O270" s="191"/>
      <c r="P270" s="191"/>
    </row>
    <row r="271" spans="1:16" s="154" customFormat="1">
      <c r="A271" s="2"/>
      <c r="B271" s="2"/>
      <c r="C271" s="1"/>
      <c r="D271" s="2"/>
      <c r="E271" s="3"/>
      <c r="F271" s="64"/>
      <c r="H271" s="61"/>
      <c r="I271" s="61"/>
      <c r="J271" s="191"/>
      <c r="K271" s="60"/>
      <c r="L271" s="67"/>
      <c r="M271" s="191"/>
      <c r="N271" s="191"/>
      <c r="O271" s="191"/>
      <c r="P271" s="191"/>
    </row>
    <row r="272" spans="1:16" s="154" customFormat="1">
      <c r="A272" s="2"/>
      <c r="B272" s="2"/>
      <c r="C272" s="1"/>
      <c r="D272" s="2"/>
      <c r="E272" s="3"/>
      <c r="F272" s="64"/>
      <c r="H272" s="61"/>
      <c r="I272" s="61"/>
      <c r="J272" s="191"/>
      <c r="K272" s="60"/>
      <c r="L272" s="67"/>
      <c r="M272" s="191"/>
      <c r="N272" s="191"/>
      <c r="O272" s="191"/>
      <c r="P272" s="191"/>
    </row>
    <row r="273" spans="1:16" s="154" customFormat="1">
      <c r="A273" s="2"/>
      <c r="B273" s="2"/>
      <c r="C273" s="1"/>
      <c r="D273" s="2"/>
      <c r="E273" s="3"/>
      <c r="F273" s="64"/>
      <c r="H273" s="61"/>
      <c r="I273" s="61"/>
      <c r="J273" s="191"/>
      <c r="K273" s="60"/>
      <c r="L273" s="67"/>
      <c r="M273" s="191"/>
      <c r="N273" s="191"/>
      <c r="O273" s="191"/>
      <c r="P273" s="191"/>
    </row>
    <row r="274" spans="1:16" s="154" customFormat="1">
      <c r="A274" s="2"/>
      <c r="B274" s="2"/>
      <c r="C274" s="1"/>
      <c r="D274" s="2"/>
      <c r="E274" s="3"/>
      <c r="F274" s="64"/>
      <c r="H274" s="61"/>
      <c r="I274" s="61"/>
      <c r="J274" s="191"/>
      <c r="K274" s="60"/>
      <c r="L274" s="67"/>
      <c r="M274" s="191"/>
      <c r="N274" s="191"/>
      <c r="O274" s="191"/>
      <c r="P274" s="191"/>
    </row>
    <row r="275" spans="1:16" s="154" customFormat="1">
      <c r="A275" s="2"/>
      <c r="B275" s="2"/>
      <c r="C275" s="1"/>
      <c r="D275" s="2"/>
      <c r="E275" s="3"/>
      <c r="F275" s="64"/>
      <c r="H275" s="61"/>
      <c r="I275" s="61"/>
      <c r="J275" s="191"/>
      <c r="K275" s="60"/>
      <c r="L275" s="67"/>
      <c r="M275" s="191"/>
      <c r="N275" s="191"/>
      <c r="O275" s="191"/>
      <c r="P275" s="191"/>
    </row>
    <row r="276" spans="1:16" s="154" customFormat="1">
      <c r="A276" s="2"/>
      <c r="B276" s="2"/>
      <c r="C276" s="1"/>
      <c r="D276" s="2"/>
      <c r="E276" s="3"/>
      <c r="F276" s="64"/>
      <c r="H276" s="61"/>
      <c r="I276" s="61"/>
      <c r="J276" s="191"/>
      <c r="K276" s="60"/>
      <c r="L276" s="67"/>
      <c r="M276" s="191"/>
      <c r="N276" s="191"/>
      <c r="O276" s="191"/>
      <c r="P276" s="191"/>
    </row>
    <row r="277" spans="1:16" s="154" customFormat="1">
      <c r="A277" s="2"/>
      <c r="B277" s="2"/>
      <c r="C277" s="1"/>
      <c r="D277" s="2"/>
      <c r="E277" s="3"/>
      <c r="F277" s="64"/>
      <c r="H277" s="61"/>
      <c r="I277" s="61"/>
      <c r="J277" s="191"/>
      <c r="K277" s="60"/>
      <c r="L277" s="67"/>
      <c r="M277" s="191"/>
      <c r="N277" s="191"/>
      <c r="O277" s="191"/>
      <c r="P277" s="191"/>
    </row>
    <row r="278" spans="1:16" s="154" customFormat="1">
      <c r="A278" s="2"/>
      <c r="B278" s="2"/>
      <c r="C278" s="1"/>
      <c r="D278" s="2"/>
      <c r="E278" s="3"/>
      <c r="F278" s="64"/>
      <c r="H278" s="61"/>
      <c r="I278" s="61"/>
      <c r="J278" s="191"/>
      <c r="K278" s="60"/>
      <c r="L278" s="67"/>
      <c r="M278" s="191"/>
      <c r="N278" s="191"/>
      <c r="O278" s="191"/>
      <c r="P278" s="191"/>
    </row>
    <row r="279" spans="1:16" s="154" customFormat="1">
      <c r="A279" s="2"/>
      <c r="B279" s="2"/>
      <c r="C279" s="1"/>
      <c r="D279" s="2"/>
      <c r="E279" s="3"/>
      <c r="F279" s="64"/>
      <c r="H279" s="61"/>
      <c r="I279" s="61"/>
      <c r="J279" s="191"/>
      <c r="K279" s="60"/>
      <c r="L279" s="67"/>
      <c r="M279" s="191"/>
      <c r="N279" s="191"/>
      <c r="O279" s="191"/>
      <c r="P279" s="191"/>
    </row>
    <row r="280" spans="1:16" s="154" customFormat="1">
      <c r="A280" s="2"/>
      <c r="B280" s="2"/>
      <c r="C280" s="1"/>
      <c r="D280" s="2"/>
      <c r="E280" s="3"/>
      <c r="F280" s="64"/>
      <c r="H280" s="61"/>
      <c r="I280" s="61"/>
      <c r="J280" s="191"/>
      <c r="K280" s="60"/>
      <c r="L280" s="67"/>
      <c r="M280" s="191"/>
      <c r="N280" s="191"/>
      <c r="O280" s="191"/>
      <c r="P280" s="191"/>
    </row>
    <row r="281" spans="1:16" s="154" customFormat="1">
      <c r="A281" s="2"/>
      <c r="B281" s="2"/>
      <c r="C281" s="1"/>
      <c r="D281" s="2"/>
      <c r="E281" s="3"/>
      <c r="F281" s="64"/>
      <c r="H281" s="61"/>
      <c r="I281" s="61"/>
      <c r="J281" s="191"/>
      <c r="K281" s="60"/>
      <c r="L281" s="67"/>
      <c r="M281" s="191"/>
      <c r="N281" s="191"/>
      <c r="O281" s="191"/>
      <c r="P281" s="191"/>
    </row>
    <row r="282" spans="1:16" s="154" customFormat="1">
      <c r="A282" s="2"/>
      <c r="B282" s="2"/>
      <c r="C282" s="1"/>
      <c r="D282" s="2"/>
      <c r="E282" s="3"/>
      <c r="F282" s="64"/>
      <c r="H282" s="61"/>
      <c r="I282" s="61"/>
      <c r="J282" s="191"/>
      <c r="K282" s="60"/>
      <c r="L282" s="67"/>
      <c r="M282" s="191"/>
      <c r="N282" s="191"/>
      <c r="O282" s="191"/>
      <c r="P282" s="191"/>
    </row>
    <row r="283" spans="1:16" s="154" customFormat="1">
      <c r="A283" s="2"/>
      <c r="B283" s="2"/>
      <c r="C283" s="1"/>
      <c r="D283" s="2"/>
      <c r="E283" s="3"/>
      <c r="F283" s="64"/>
      <c r="H283" s="61"/>
      <c r="I283" s="61"/>
      <c r="J283" s="191"/>
      <c r="K283" s="60"/>
      <c r="L283" s="67"/>
      <c r="M283" s="191"/>
      <c r="N283" s="191"/>
      <c r="O283" s="191"/>
      <c r="P283" s="191"/>
    </row>
    <row r="284" spans="1:16" s="154" customFormat="1">
      <c r="A284" s="2"/>
      <c r="B284" s="2"/>
      <c r="C284" s="1"/>
      <c r="D284" s="2"/>
      <c r="E284" s="3"/>
      <c r="F284" s="64"/>
      <c r="H284" s="61"/>
      <c r="I284" s="61"/>
      <c r="J284" s="191"/>
      <c r="K284" s="60"/>
      <c r="L284" s="67"/>
      <c r="M284" s="191"/>
      <c r="N284" s="191"/>
      <c r="O284" s="191"/>
      <c r="P284" s="191"/>
    </row>
    <row r="285" spans="1:16" s="154" customFormat="1">
      <c r="A285" s="2"/>
      <c r="B285" s="2"/>
      <c r="C285" s="1"/>
      <c r="D285" s="2"/>
      <c r="E285" s="3"/>
      <c r="F285" s="64"/>
      <c r="H285" s="61"/>
      <c r="I285" s="61"/>
      <c r="J285" s="191"/>
      <c r="K285" s="60"/>
      <c r="L285" s="67"/>
      <c r="M285" s="191"/>
      <c r="N285" s="191"/>
      <c r="O285" s="191"/>
      <c r="P285" s="191"/>
    </row>
    <row r="286" spans="1:16" s="154" customFormat="1">
      <c r="A286" s="2"/>
      <c r="B286" s="2"/>
      <c r="C286" s="1"/>
      <c r="D286" s="2"/>
      <c r="E286" s="3"/>
      <c r="F286" s="64"/>
      <c r="H286" s="61"/>
      <c r="I286" s="61"/>
      <c r="J286" s="191"/>
      <c r="K286" s="60"/>
      <c r="L286" s="67"/>
      <c r="M286" s="191"/>
      <c r="N286" s="191"/>
      <c r="O286" s="191"/>
      <c r="P286" s="191"/>
    </row>
    <row r="287" spans="1:16" s="154" customFormat="1">
      <c r="A287" s="2"/>
      <c r="B287" s="2"/>
      <c r="C287" s="1"/>
      <c r="D287" s="2"/>
      <c r="E287" s="3"/>
      <c r="F287" s="64"/>
      <c r="H287" s="61"/>
      <c r="I287" s="61"/>
      <c r="J287" s="191"/>
      <c r="K287" s="60"/>
      <c r="L287" s="67"/>
      <c r="M287" s="191"/>
      <c r="N287" s="191"/>
      <c r="O287" s="191"/>
      <c r="P287" s="191"/>
    </row>
    <row r="288" spans="1:16" s="154" customFormat="1">
      <c r="A288" s="2"/>
      <c r="B288" s="2"/>
      <c r="C288" s="1"/>
      <c r="D288" s="2"/>
      <c r="E288" s="3"/>
      <c r="F288" s="64"/>
      <c r="H288" s="61"/>
      <c r="I288" s="61"/>
      <c r="J288" s="191"/>
      <c r="K288" s="60"/>
      <c r="L288" s="67"/>
      <c r="M288" s="191"/>
      <c r="N288" s="191"/>
      <c r="O288" s="191"/>
      <c r="P288" s="191"/>
    </row>
    <row r="289" spans="1:16" s="154" customFormat="1">
      <c r="A289" s="2"/>
      <c r="B289" s="2"/>
      <c r="C289" s="1"/>
      <c r="D289" s="2"/>
      <c r="E289" s="3"/>
      <c r="F289" s="64"/>
      <c r="H289" s="61"/>
      <c r="I289" s="61"/>
      <c r="J289" s="191"/>
      <c r="K289" s="60"/>
      <c r="L289" s="67"/>
      <c r="M289" s="191"/>
      <c r="N289" s="191"/>
      <c r="O289" s="191"/>
      <c r="P289" s="191"/>
    </row>
    <row r="290" spans="1:16" s="154" customFormat="1">
      <c r="A290" s="2"/>
      <c r="B290" s="2"/>
      <c r="C290" s="1"/>
      <c r="D290" s="2"/>
      <c r="E290" s="3"/>
      <c r="F290" s="64"/>
      <c r="H290" s="61"/>
      <c r="I290" s="61"/>
      <c r="J290" s="191"/>
      <c r="K290" s="60"/>
      <c r="L290" s="67"/>
      <c r="M290" s="191"/>
      <c r="N290" s="191"/>
      <c r="O290" s="191"/>
      <c r="P290" s="191"/>
    </row>
    <row r="291" spans="1:16" s="154" customFormat="1">
      <c r="A291" s="2"/>
      <c r="B291" s="2"/>
      <c r="C291" s="1"/>
      <c r="D291" s="2"/>
      <c r="E291" s="3"/>
      <c r="F291" s="64"/>
      <c r="H291" s="61"/>
      <c r="I291" s="61"/>
      <c r="J291" s="191"/>
      <c r="K291" s="60"/>
      <c r="L291" s="67"/>
      <c r="M291" s="191"/>
      <c r="N291" s="191"/>
      <c r="O291" s="191"/>
      <c r="P291" s="191"/>
    </row>
    <row r="292" spans="1:16" s="154" customFormat="1">
      <c r="A292" s="2"/>
      <c r="B292" s="2"/>
      <c r="C292" s="1"/>
      <c r="D292" s="2"/>
      <c r="E292" s="3"/>
      <c r="F292" s="64"/>
      <c r="H292" s="61"/>
      <c r="I292" s="61"/>
      <c r="J292" s="191"/>
      <c r="K292" s="60"/>
      <c r="L292" s="67"/>
      <c r="M292" s="191"/>
      <c r="N292" s="191"/>
      <c r="O292" s="191"/>
      <c r="P292" s="191"/>
    </row>
    <row r="293" spans="1:16" s="154" customFormat="1">
      <c r="A293" s="2"/>
      <c r="B293" s="2"/>
      <c r="C293" s="1"/>
      <c r="D293" s="2"/>
      <c r="E293" s="3"/>
      <c r="F293" s="64"/>
      <c r="H293" s="61"/>
      <c r="I293" s="61"/>
      <c r="J293" s="191"/>
      <c r="K293" s="60"/>
      <c r="L293" s="67"/>
      <c r="M293" s="191"/>
      <c r="N293" s="191"/>
      <c r="O293" s="191"/>
      <c r="P293" s="191"/>
    </row>
    <row r="294" spans="1:16" s="154" customFormat="1">
      <c r="A294" s="2"/>
      <c r="B294" s="2"/>
      <c r="C294" s="1"/>
      <c r="D294" s="2"/>
      <c r="E294" s="3"/>
      <c r="F294" s="64"/>
      <c r="H294" s="61"/>
      <c r="I294" s="61"/>
      <c r="J294" s="191"/>
      <c r="K294" s="60"/>
      <c r="L294" s="67"/>
      <c r="M294" s="191"/>
      <c r="N294" s="191"/>
      <c r="O294" s="191"/>
      <c r="P294" s="191"/>
    </row>
    <row r="295" spans="1:16" s="154" customFormat="1">
      <c r="A295" s="2"/>
      <c r="B295" s="2"/>
      <c r="C295" s="1"/>
      <c r="D295" s="2"/>
      <c r="E295" s="3"/>
      <c r="F295" s="64"/>
      <c r="H295" s="61"/>
      <c r="I295" s="61"/>
      <c r="J295" s="191"/>
      <c r="K295" s="60"/>
      <c r="L295" s="67"/>
      <c r="M295" s="191"/>
      <c r="N295" s="191"/>
      <c r="O295" s="191"/>
      <c r="P295" s="191"/>
    </row>
    <row r="296" spans="1:16" s="154" customFormat="1">
      <c r="A296" s="2"/>
      <c r="B296" s="2"/>
      <c r="C296" s="1"/>
      <c r="D296" s="2"/>
      <c r="E296" s="3"/>
      <c r="F296" s="64"/>
      <c r="H296" s="61"/>
      <c r="I296" s="61"/>
      <c r="J296" s="191"/>
      <c r="K296" s="60"/>
      <c r="L296" s="67"/>
      <c r="M296" s="191"/>
      <c r="N296" s="191"/>
      <c r="O296" s="191"/>
      <c r="P296" s="191"/>
    </row>
    <row r="297" spans="1:16" s="154" customFormat="1">
      <c r="A297" s="2"/>
      <c r="B297" s="2"/>
      <c r="C297" s="1"/>
      <c r="D297" s="2"/>
      <c r="E297" s="3"/>
      <c r="F297" s="64"/>
      <c r="H297" s="61"/>
      <c r="I297" s="61"/>
      <c r="J297" s="191"/>
      <c r="K297" s="60"/>
      <c r="L297" s="67"/>
      <c r="M297" s="191"/>
      <c r="N297" s="191"/>
      <c r="O297" s="191"/>
      <c r="P297" s="191"/>
    </row>
    <row r="298" spans="1:16" s="154" customFormat="1">
      <c r="A298" s="2"/>
      <c r="B298" s="2"/>
      <c r="C298" s="1"/>
      <c r="D298" s="2"/>
      <c r="E298" s="3"/>
      <c r="F298" s="64"/>
      <c r="H298" s="61"/>
      <c r="I298" s="61"/>
      <c r="J298" s="191"/>
      <c r="K298" s="60"/>
      <c r="L298" s="67"/>
      <c r="M298" s="191"/>
      <c r="N298" s="191"/>
      <c r="O298" s="191"/>
      <c r="P298" s="191"/>
    </row>
    <row r="299" spans="1:16" s="154" customFormat="1">
      <c r="A299" s="2"/>
      <c r="B299" s="2"/>
      <c r="C299" s="1"/>
      <c r="D299" s="2"/>
      <c r="E299" s="3"/>
      <c r="F299" s="64"/>
      <c r="H299" s="61"/>
      <c r="I299" s="61"/>
      <c r="J299" s="191"/>
      <c r="K299" s="60"/>
      <c r="L299" s="67"/>
      <c r="M299" s="191"/>
      <c r="N299" s="191"/>
      <c r="O299" s="191"/>
      <c r="P299" s="191"/>
    </row>
    <row r="300" spans="1:16" s="154" customFormat="1">
      <c r="A300" s="2"/>
      <c r="B300" s="2"/>
      <c r="C300" s="1"/>
      <c r="D300" s="2"/>
      <c r="E300" s="3"/>
      <c r="F300" s="64"/>
      <c r="H300" s="61"/>
      <c r="I300" s="61"/>
      <c r="J300" s="191"/>
      <c r="K300" s="60"/>
      <c r="L300" s="67"/>
      <c r="M300" s="191"/>
      <c r="N300" s="191"/>
      <c r="O300" s="191"/>
      <c r="P300" s="191"/>
    </row>
    <row r="301" spans="1:16" s="154" customFormat="1">
      <c r="A301" s="2"/>
      <c r="B301" s="2"/>
      <c r="C301" s="1"/>
      <c r="D301" s="2"/>
      <c r="E301" s="3"/>
      <c r="F301" s="64"/>
      <c r="H301" s="61"/>
      <c r="I301" s="61"/>
      <c r="J301" s="191"/>
      <c r="K301" s="60"/>
      <c r="L301" s="67"/>
      <c r="M301" s="191"/>
      <c r="N301" s="191"/>
      <c r="O301" s="191"/>
      <c r="P301" s="191"/>
    </row>
    <row r="302" spans="1:16" s="154" customFormat="1">
      <c r="A302" s="2"/>
      <c r="B302" s="2"/>
      <c r="C302" s="1"/>
      <c r="D302" s="2"/>
      <c r="E302" s="3"/>
      <c r="F302" s="64"/>
      <c r="H302" s="61"/>
      <c r="I302" s="61"/>
      <c r="J302" s="191"/>
      <c r="K302" s="60"/>
      <c r="L302" s="67"/>
      <c r="M302" s="191"/>
      <c r="N302" s="191"/>
      <c r="O302" s="191"/>
      <c r="P302" s="191"/>
    </row>
    <row r="303" spans="1:16" s="154" customFormat="1">
      <c r="A303" s="2"/>
      <c r="B303" s="2"/>
      <c r="C303" s="1"/>
      <c r="D303" s="2"/>
      <c r="E303" s="3"/>
      <c r="F303" s="64"/>
      <c r="H303" s="61"/>
      <c r="I303" s="61"/>
      <c r="J303" s="191"/>
      <c r="K303" s="60"/>
      <c r="L303" s="67"/>
      <c r="M303" s="191"/>
      <c r="N303" s="191"/>
      <c r="O303" s="191"/>
      <c r="P303" s="191"/>
    </row>
    <row r="304" spans="1:16" s="154" customFormat="1">
      <c r="A304" s="2"/>
      <c r="B304" s="2"/>
      <c r="C304" s="1"/>
      <c r="D304" s="2"/>
      <c r="E304" s="3"/>
      <c r="F304" s="64"/>
      <c r="H304" s="61"/>
      <c r="I304" s="61"/>
      <c r="J304" s="191"/>
      <c r="K304" s="60"/>
      <c r="L304" s="67"/>
      <c r="M304" s="191"/>
      <c r="N304" s="191"/>
      <c r="O304" s="191"/>
      <c r="P304" s="191"/>
    </row>
    <row r="305" spans="1:16" s="154" customFormat="1">
      <c r="A305" s="2"/>
      <c r="B305" s="2"/>
      <c r="C305" s="1"/>
      <c r="D305" s="2"/>
      <c r="E305" s="3"/>
      <c r="F305" s="64"/>
      <c r="H305" s="61"/>
      <c r="I305" s="61"/>
      <c r="J305" s="191"/>
      <c r="K305" s="60"/>
      <c r="L305" s="67"/>
      <c r="M305" s="191"/>
      <c r="N305" s="191"/>
      <c r="O305" s="191"/>
      <c r="P305" s="191"/>
    </row>
    <row r="306" spans="1:16" s="154" customFormat="1">
      <c r="A306" s="2"/>
      <c r="B306" s="2"/>
      <c r="C306" s="1"/>
      <c r="D306" s="2"/>
      <c r="E306" s="3"/>
      <c r="F306" s="64"/>
      <c r="H306" s="61"/>
      <c r="I306" s="61"/>
      <c r="J306" s="191"/>
      <c r="K306" s="60"/>
      <c r="L306" s="67"/>
      <c r="M306" s="191"/>
      <c r="N306" s="191"/>
      <c r="O306" s="191"/>
      <c r="P306" s="191"/>
    </row>
    <row r="307" spans="1:16" s="154" customFormat="1">
      <c r="A307" s="2"/>
      <c r="B307" s="2"/>
      <c r="C307" s="1"/>
      <c r="D307" s="2"/>
      <c r="E307" s="3"/>
      <c r="F307" s="64"/>
      <c r="H307" s="61"/>
      <c r="I307" s="61"/>
      <c r="J307" s="191"/>
      <c r="K307" s="60"/>
      <c r="L307" s="67"/>
      <c r="M307" s="191"/>
      <c r="N307" s="191"/>
      <c r="O307" s="191"/>
      <c r="P307" s="191"/>
    </row>
    <row r="308" spans="1:16" s="154" customFormat="1">
      <c r="A308" s="2"/>
      <c r="B308" s="2"/>
      <c r="C308" s="1"/>
      <c r="D308" s="2"/>
      <c r="E308" s="3"/>
      <c r="F308" s="64"/>
      <c r="H308" s="61"/>
      <c r="I308" s="61"/>
      <c r="J308" s="191"/>
      <c r="K308" s="60"/>
      <c r="L308" s="67"/>
      <c r="M308" s="191"/>
      <c r="N308" s="191"/>
      <c r="O308" s="191"/>
      <c r="P308" s="191"/>
    </row>
    <row r="309" spans="1:16" s="154" customFormat="1">
      <c r="A309" s="2"/>
      <c r="B309" s="2"/>
      <c r="C309" s="1"/>
      <c r="D309" s="2"/>
      <c r="E309" s="3"/>
      <c r="F309" s="64"/>
      <c r="H309" s="61"/>
      <c r="I309" s="61"/>
      <c r="J309" s="191"/>
      <c r="K309" s="60"/>
      <c r="L309" s="67"/>
      <c r="M309" s="191"/>
      <c r="N309" s="191"/>
      <c r="O309" s="191"/>
      <c r="P309" s="191"/>
    </row>
    <row r="310" spans="1:16" s="154" customFormat="1">
      <c r="A310" s="2"/>
      <c r="B310" s="2"/>
      <c r="C310" s="1"/>
      <c r="D310" s="2"/>
      <c r="E310" s="3"/>
      <c r="F310" s="64"/>
      <c r="H310" s="61"/>
      <c r="I310" s="61"/>
      <c r="J310" s="191"/>
      <c r="K310" s="60"/>
      <c r="L310" s="67"/>
      <c r="M310" s="191"/>
      <c r="N310" s="191"/>
      <c r="O310" s="191"/>
      <c r="P310" s="191"/>
    </row>
    <row r="311" spans="1:16" s="154" customFormat="1">
      <c r="A311" s="2"/>
      <c r="B311" s="2"/>
      <c r="C311" s="1"/>
      <c r="D311" s="2"/>
      <c r="E311" s="3"/>
      <c r="F311" s="64"/>
      <c r="H311" s="61"/>
      <c r="I311" s="61"/>
      <c r="J311" s="191"/>
      <c r="K311" s="60"/>
      <c r="L311" s="67"/>
      <c r="M311" s="191"/>
      <c r="N311" s="191"/>
      <c r="O311" s="191"/>
      <c r="P311" s="191"/>
    </row>
    <row r="312" spans="1:16" s="154" customFormat="1">
      <c r="A312" s="2"/>
      <c r="B312" s="2"/>
      <c r="C312" s="1"/>
      <c r="D312" s="2"/>
      <c r="E312" s="3"/>
      <c r="F312" s="64"/>
      <c r="H312" s="61"/>
      <c r="I312" s="61"/>
      <c r="J312" s="191"/>
      <c r="K312" s="60"/>
      <c r="L312" s="67"/>
      <c r="M312" s="191"/>
      <c r="N312" s="191"/>
      <c r="O312" s="191"/>
      <c r="P312" s="191"/>
    </row>
    <row r="313" spans="1:16" s="154" customFormat="1">
      <c r="A313" s="2"/>
      <c r="B313" s="2"/>
      <c r="C313" s="1"/>
      <c r="D313" s="2"/>
      <c r="E313" s="3"/>
      <c r="F313" s="64"/>
      <c r="H313" s="61"/>
      <c r="I313" s="61"/>
      <c r="J313" s="191"/>
      <c r="K313" s="60"/>
      <c r="L313" s="67"/>
      <c r="M313" s="191"/>
      <c r="N313" s="191"/>
      <c r="O313" s="191"/>
      <c r="P313" s="191"/>
    </row>
    <row r="314" spans="1:16" s="154" customFormat="1">
      <c r="A314" s="2"/>
      <c r="B314" s="2"/>
      <c r="C314" s="1"/>
      <c r="D314" s="2"/>
      <c r="E314" s="3"/>
      <c r="F314" s="64"/>
      <c r="H314" s="61"/>
      <c r="I314" s="61"/>
      <c r="J314" s="191"/>
      <c r="K314" s="60"/>
      <c r="L314" s="67"/>
      <c r="M314" s="191"/>
      <c r="N314" s="191"/>
      <c r="O314" s="191"/>
      <c r="P314" s="191"/>
    </row>
    <row r="315" spans="1:16" s="154" customFormat="1">
      <c r="A315" s="2"/>
      <c r="B315" s="2"/>
      <c r="C315" s="1"/>
      <c r="D315" s="2"/>
      <c r="E315" s="3"/>
      <c r="F315" s="64"/>
      <c r="H315" s="61"/>
      <c r="I315" s="61"/>
      <c r="J315" s="191"/>
      <c r="K315" s="60"/>
      <c r="L315" s="67"/>
      <c r="M315" s="191"/>
      <c r="N315" s="191"/>
      <c r="O315" s="191"/>
      <c r="P315" s="191"/>
    </row>
    <row r="316" spans="1:16" s="154" customFormat="1">
      <c r="A316" s="2"/>
      <c r="B316" s="2"/>
      <c r="C316" s="1"/>
      <c r="D316" s="2"/>
      <c r="E316" s="3"/>
      <c r="F316" s="64"/>
      <c r="H316" s="61"/>
      <c r="I316" s="61"/>
      <c r="J316" s="191"/>
      <c r="K316" s="60"/>
      <c r="L316" s="67"/>
      <c r="M316" s="191"/>
      <c r="N316" s="191"/>
      <c r="O316" s="191"/>
      <c r="P316" s="191"/>
    </row>
    <row r="317" spans="1:16" s="154" customFormat="1">
      <c r="A317" s="2"/>
      <c r="B317" s="2"/>
      <c r="C317" s="191"/>
      <c r="D317" s="2"/>
      <c r="E317" s="3"/>
      <c r="F317" s="64"/>
      <c r="H317" s="61"/>
      <c r="I317" s="61"/>
      <c r="J317" s="191"/>
      <c r="K317" s="60"/>
      <c r="L317" s="67"/>
      <c r="M317" s="191"/>
      <c r="N317" s="191"/>
      <c r="O317" s="191"/>
      <c r="P317" s="191"/>
    </row>
    <row r="318" spans="1:16" s="154" customFormat="1">
      <c r="A318" s="2"/>
      <c r="B318" s="2"/>
      <c r="C318" s="191"/>
      <c r="D318" s="2"/>
      <c r="E318" s="3"/>
      <c r="F318" s="64"/>
      <c r="H318" s="61"/>
      <c r="I318" s="61"/>
      <c r="J318" s="191"/>
      <c r="K318" s="60"/>
      <c r="L318" s="67"/>
      <c r="M318" s="191"/>
      <c r="N318" s="191"/>
      <c r="O318" s="191"/>
      <c r="P318" s="191"/>
    </row>
    <row r="319" spans="1:16" s="154" customFormat="1">
      <c r="A319" s="2"/>
      <c r="B319" s="2"/>
      <c r="C319" s="191"/>
      <c r="D319" s="2"/>
      <c r="E319" s="3"/>
      <c r="F319" s="64"/>
      <c r="H319" s="61"/>
      <c r="I319" s="61"/>
      <c r="J319" s="191"/>
      <c r="K319" s="60"/>
      <c r="L319" s="67"/>
      <c r="M319" s="191"/>
      <c r="N319" s="191"/>
      <c r="O319" s="191"/>
      <c r="P319" s="191"/>
    </row>
    <row r="320" spans="1:16" s="154" customFormat="1">
      <c r="A320" s="2"/>
      <c r="B320" s="2"/>
      <c r="C320" s="191"/>
      <c r="D320" s="2"/>
      <c r="E320" s="3"/>
      <c r="F320" s="64"/>
      <c r="H320" s="61"/>
      <c r="I320" s="61"/>
      <c r="J320" s="191"/>
      <c r="K320" s="60"/>
      <c r="L320" s="67"/>
      <c r="M320" s="191"/>
      <c r="N320" s="191"/>
      <c r="O320" s="191"/>
      <c r="P320" s="191"/>
    </row>
    <row r="321" spans="1:16" s="154" customFormat="1">
      <c r="A321" s="2"/>
      <c r="B321" s="2"/>
      <c r="C321" s="191"/>
      <c r="D321" s="2"/>
      <c r="E321" s="3"/>
      <c r="F321" s="64"/>
      <c r="H321" s="61"/>
      <c r="I321" s="61"/>
      <c r="J321" s="191"/>
      <c r="K321" s="60"/>
      <c r="L321" s="67"/>
      <c r="M321" s="191"/>
      <c r="N321" s="191"/>
      <c r="O321" s="191"/>
      <c r="P321" s="191"/>
    </row>
    <row r="322" spans="1:16" s="154" customFormat="1">
      <c r="A322" s="2"/>
      <c r="B322" s="2"/>
      <c r="C322" s="191"/>
      <c r="D322" s="2"/>
      <c r="E322" s="3"/>
      <c r="F322" s="64"/>
      <c r="H322" s="61"/>
      <c r="I322" s="61"/>
      <c r="J322" s="191"/>
      <c r="K322" s="60"/>
      <c r="L322" s="67"/>
      <c r="M322" s="191"/>
      <c r="N322" s="191"/>
      <c r="O322" s="191"/>
      <c r="P322" s="191"/>
    </row>
    <row r="323" spans="1:16" s="154" customFormat="1">
      <c r="A323" s="2"/>
      <c r="B323" s="2"/>
      <c r="C323" s="191"/>
      <c r="D323" s="2"/>
      <c r="E323" s="3"/>
      <c r="F323" s="64"/>
      <c r="H323" s="61"/>
      <c r="I323" s="61"/>
      <c r="J323" s="191"/>
      <c r="K323" s="60"/>
      <c r="L323" s="67"/>
      <c r="M323" s="191"/>
      <c r="N323" s="191"/>
      <c r="O323" s="191"/>
      <c r="P323" s="191"/>
    </row>
    <row r="324" spans="1:16" s="154" customFormat="1">
      <c r="A324" s="2"/>
      <c r="B324" s="2"/>
      <c r="C324" s="191"/>
      <c r="D324" s="2"/>
      <c r="E324" s="3"/>
      <c r="F324" s="64"/>
      <c r="H324" s="61"/>
      <c r="I324" s="61"/>
      <c r="J324" s="191"/>
      <c r="K324" s="60"/>
      <c r="L324" s="67"/>
      <c r="M324" s="191"/>
      <c r="N324" s="191"/>
      <c r="O324" s="191"/>
      <c r="P324" s="191"/>
    </row>
    <row r="325" spans="1:16" s="154" customFormat="1">
      <c r="A325" s="2"/>
      <c r="B325" s="2"/>
      <c r="C325" s="191"/>
      <c r="D325" s="2"/>
      <c r="E325" s="3"/>
      <c r="F325" s="64"/>
      <c r="H325" s="61"/>
      <c r="I325" s="61"/>
      <c r="J325" s="191"/>
      <c r="K325" s="60"/>
      <c r="L325" s="67"/>
      <c r="M325" s="191"/>
      <c r="N325" s="191"/>
      <c r="O325" s="191"/>
      <c r="P325" s="191"/>
    </row>
    <row r="326" spans="1:16" s="154" customFormat="1">
      <c r="A326" s="2"/>
      <c r="B326" s="2"/>
      <c r="C326" s="191"/>
      <c r="D326" s="2"/>
      <c r="E326" s="3"/>
      <c r="F326" s="64"/>
      <c r="H326" s="61"/>
      <c r="I326" s="61"/>
      <c r="J326" s="191"/>
      <c r="K326" s="60"/>
      <c r="L326" s="67"/>
      <c r="M326" s="191"/>
      <c r="N326" s="191"/>
      <c r="O326" s="191"/>
      <c r="P326" s="191"/>
    </row>
    <row r="327" spans="1:16" s="154" customFormat="1">
      <c r="A327" s="2"/>
      <c r="B327" s="2"/>
      <c r="C327" s="191"/>
      <c r="D327" s="2"/>
      <c r="E327" s="3"/>
      <c r="F327" s="64"/>
      <c r="H327" s="61"/>
      <c r="I327" s="61"/>
      <c r="J327" s="191"/>
      <c r="K327" s="60"/>
      <c r="L327" s="67"/>
      <c r="M327" s="191"/>
      <c r="N327" s="191"/>
      <c r="O327" s="191"/>
      <c r="P327" s="191"/>
    </row>
    <row r="328" spans="1:16" s="154" customFormat="1">
      <c r="A328" s="2"/>
      <c r="B328" s="2"/>
      <c r="C328" s="191"/>
      <c r="D328" s="2"/>
      <c r="E328" s="3"/>
      <c r="F328" s="64"/>
      <c r="H328" s="61"/>
      <c r="I328" s="61"/>
      <c r="J328" s="191"/>
      <c r="K328" s="60"/>
      <c r="L328" s="67"/>
      <c r="M328" s="191"/>
      <c r="N328" s="191"/>
      <c r="O328" s="191"/>
      <c r="P328" s="191"/>
    </row>
    <row r="329" spans="1:16" s="154" customFormat="1">
      <c r="A329" s="2"/>
      <c r="B329" s="2"/>
      <c r="C329" s="191"/>
      <c r="D329" s="2"/>
      <c r="E329" s="3"/>
      <c r="F329" s="64"/>
      <c r="H329" s="61"/>
      <c r="I329" s="61"/>
      <c r="J329" s="191"/>
      <c r="K329" s="60"/>
      <c r="L329" s="67"/>
      <c r="M329" s="191"/>
      <c r="N329" s="191"/>
      <c r="O329" s="191"/>
      <c r="P329" s="191"/>
    </row>
    <row r="330" spans="1:16" s="154" customFormat="1">
      <c r="A330" s="2"/>
      <c r="B330" s="2"/>
      <c r="C330" s="191"/>
      <c r="D330" s="2"/>
      <c r="E330" s="3"/>
      <c r="F330" s="64"/>
      <c r="H330" s="61"/>
      <c r="I330" s="61"/>
      <c r="J330" s="191"/>
      <c r="K330" s="60"/>
      <c r="L330" s="67"/>
      <c r="M330" s="191"/>
      <c r="N330" s="191"/>
      <c r="O330" s="191"/>
      <c r="P330" s="191"/>
    </row>
    <row r="331" spans="1:16" s="154" customFormat="1">
      <c r="A331" s="2"/>
      <c r="B331" s="2"/>
      <c r="C331" s="191"/>
      <c r="D331" s="2"/>
      <c r="E331" s="3"/>
      <c r="F331" s="64"/>
      <c r="H331" s="61"/>
      <c r="I331" s="61"/>
      <c r="J331" s="191"/>
      <c r="K331" s="60"/>
      <c r="L331" s="67"/>
      <c r="M331" s="191"/>
      <c r="N331" s="191"/>
      <c r="O331" s="191"/>
      <c r="P331" s="191"/>
    </row>
    <row r="332" spans="1:16" s="154" customFormat="1">
      <c r="A332" s="2"/>
      <c r="B332" s="2"/>
      <c r="C332" s="191"/>
      <c r="D332" s="2"/>
      <c r="E332" s="3"/>
      <c r="F332" s="64"/>
      <c r="H332" s="61"/>
      <c r="I332" s="61"/>
      <c r="J332" s="191"/>
      <c r="K332" s="60"/>
      <c r="L332" s="67"/>
      <c r="M332" s="191"/>
      <c r="N332" s="191"/>
      <c r="O332" s="191"/>
      <c r="P332" s="191"/>
    </row>
    <row r="333" spans="1:16" s="154" customFormat="1">
      <c r="A333" s="2"/>
      <c r="B333" s="2"/>
      <c r="C333" s="191"/>
      <c r="D333" s="2"/>
      <c r="E333" s="3"/>
      <c r="F333" s="64"/>
      <c r="H333" s="61"/>
      <c r="I333" s="61"/>
      <c r="J333" s="191"/>
      <c r="K333" s="60"/>
      <c r="L333" s="67"/>
      <c r="M333" s="191"/>
      <c r="N333" s="191"/>
      <c r="O333" s="191"/>
      <c r="P333" s="191"/>
    </row>
    <row r="334" spans="1:16" s="154" customFormat="1">
      <c r="A334" s="2"/>
      <c r="B334" s="2"/>
      <c r="C334" s="191"/>
      <c r="D334" s="2"/>
      <c r="E334" s="3"/>
      <c r="F334" s="64"/>
      <c r="H334" s="61"/>
      <c r="I334" s="61"/>
      <c r="J334" s="191"/>
      <c r="K334" s="60"/>
      <c r="L334" s="67"/>
      <c r="M334" s="191"/>
      <c r="N334" s="191"/>
      <c r="O334" s="191"/>
      <c r="P334" s="191"/>
    </row>
    <row r="335" spans="1:16" s="154" customFormat="1">
      <c r="A335" s="2"/>
      <c r="B335" s="2"/>
      <c r="C335" s="191"/>
      <c r="D335" s="2"/>
      <c r="E335" s="3"/>
      <c r="F335" s="64"/>
      <c r="H335" s="61"/>
      <c r="I335" s="61"/>
      <c r="J335" s="191"/>
      <c r="K335" s="60"/>
      <c r="L335" s="67"/>
      <c r="M335" s="191"/>
      <c r="N335" s="191"/>
      <c r="O335" s="191"/>
      <c r="P335" s="191"/>
    </row>
    <row r="336" spans="1:16" s="154" customFormat="1">
      <c r="A336" s="2"/>
      <c r="B336" s="2"/>
      <c r="C336" s="191"/>
      <c r="D336" s="2"/>
      <c r="E336" s="3"/>
      <c r="F336" s="64"/>
      <c r="H336" s="61"/>
      <c r="I336" s="61"/>
      <c r="J336" s="191"/>
      <c r="K336" s="60"/>
      <c r="L336" s="67"/>
      <c r="M336" s="191"/>
      <c r="N336" s="191"/>
      <c r="O336" s="191"/>
      <c r="P336" s="191"/>
    </row>
    <row r="337" spans="1:16" s="154" customFormat="1">
      <c r="A337" s="2"/>
      <c r="B337" s="2"/>
      <c r="C337" s="191"/>
      <c r="D337" s="2"/>
      <c r="E337" s="3"/>
      <c r="F337" s="64"/>
      <c r="H337" s="61"/>
      <c r="I337" s="61"/>
      <c r="J337" s="191"/>
      <c r="K337" s="60"/>
      <c r="L337" s="67"/>
      <c r="M337" s="191"/>
      <c r="N337" s="191"/>
      <c r="O337" s="191"/>
      <c r="P337" s="191"/>
    </row>
    <row r="338" spans="1:16" s="154" customFormat="1">
      <c r="A338" s="2"/>
      <c r="B338" s="2"/>
      <c r="C338" s="191"/>
      <c r="D338" s="2"/>
      <c r="E338" s="3"/>
      <c r="F338" s="64"/>
      <c r="H338" s="61"/>
      <c r="I338" s="61"/>
      <c r="J338" s="191"/>
      <c r="K338" s="60"/>
      <c r="L338" s="67"/>
      <c r="M338" s="191"/>
      <c r="N338" s="191"/>
      <c r="O338" s="191"/>
      <c r="P338" s="191"/>
    </row>
    <row r="339" spans="1:16" s="154" customFormat="1">
      <c r="A339" s="2"/>
      <c r="B339" s="2"/>
      <c r="C339" s="191"/>
      <c r="D339" s="2"/>
      <c r="E339" s="3"/>
      <c r="F339" s="64"/>
      <c r="H339" s="61"/>
      <c r="I339" s="61"/>
      <c r="J339" s="191"/>
      <c r="K339" s="60"/>
      <c r="L339" s="67"/>
      <c r="M339" s="191"/>
      <c r="N339" s="191"/>
      <c r="O339" s="191"/>
      <c r="P339" s="191"/>
    </row>
    <row r="340" spans="1:16" s="154" customFormat="1">
      <c r="A340" s="2"/>
      <c r="B340" s="2"/>
      <c r="C340" s="191"/>
      <c r="D340" s="2"/>
      <c r="E340" s="3"/>
      <c r="F340" s="64"/>
      <c r="H340" s="61"/>
      <c r="I340" s="61"/>
      <c r="J340" s="191"/>
      <c r="K340" s="60"/>
      <c r="L340" s="67"/>
      <c r="M340" s="191"/>
      <c r="N340" s="191"/>
      <c r="O340" s="191"/>
      <c r="P340" s="191"/>
    </row>
    <row r="341" spans="1:16" s="154" customFormat="1">
      <c r="A341" s="2"/>
      <c r="B341" s="2"/>
      <c r="C341" s="191"/>
      <c r="D341" s="2"/>
      <c r="E341" s="3"/>
      <c r="F341" s="64"/>
      <c r="H341" s="61"/>
      <c r="I341" s="61"/>
      <c r="J341" s="191"/>
      <c r="K341" s="60"/>
      <c r="L341" s="67"/>
      <c r="M341" s="191"/>
      <c r="N341" s="191"/>
      <c r="O341" s="191"/>
      <c r="P341" s="191"/>
    </row>
    <row r="342" spans="1:16" s="154" customFormat="1">
      <c r="A342" s="2"/>
      <c r="B342" s="2"/>
      <c r="C342" s="191"/>
      <c r="D342" s="2"/>
      <c r="E342" s="3"/>
      <c r="F342" s="64"/>
      <c r="H342" s="61"/>
      <c r="I342" s="61"/>
      <c r="J342" s="191"/>
      <c r="K342" s="60"/>
      <c r="L342" s="67"/>
      <c r="M342" s="191"/>
      <c r="N342" s="191"/>
      <c r="O342" s="191"/>
      <c r="P342" s="191"/>
    </row>
    <row r="343" spans="1:16" s="154" customFormat="1">
      <c r="A343" s="2"/>
      <c r="B343" s="2"/>
      <c r="C343" s="191"/>
      <c r="D343" s="2"/>
      <c r="E343" s="3"/>
      <c r="F343" s="64"/>
      <c r="H343" s="61"/>
      <c r="I343" s="61"/>
      <c r="J343" s="191"/>
      <c r="K343" s="60"/>
      <c r="L343" s="67"/>
      <c r="M343" s="191"/>
      <c r="N343" s="191"/>
      <c r="O343" s="191"/>
      <c r="P343" s="191"/>
    </row>
    <row r="344" spans="1:16" s="154" customFormat="1">
      <c r="A344" s="2"/>
      <c r="B344" s="2"/>
      <c r="C344" s="191"/>
      <c r="D344" s="2"/>
      <c r="E344" s="3"/>
      <c r="F344" s="64"/>
      <c r="H344" s="61"/>
      <c r="I344" s="61"/>
      <c r="J344" s="191"/>
      <c r="K344" s="60"/>
      <c r="L344" s="67"/>
      <c r="M344" s="191"/>
      <c r="N344" s="191"/>
      <c r="O344" s="191"/>
      <c r="P344" s="191"/>
    </row>
    <row r="345" spans="1:16" s="154" customFormat="1">
      <c r="A345" s="2"/>
      <c r="B345" s="2"/>
      <c r="C345" s="191"/>
      <c r="D345" s="2"/>
      <c r="E345" s="3"/>
      <c r="F345" s="64"/>
      <c r="H345" s="61"/>
      <c r="I345" s="61"/>
      <c r="J345" s="191"/>
      <c r="K345" s="60"/>
      <c r="L345" s="67"/>
      <c r="M345" s="191"/>
      <c r="N345" s="191"/>
      <c r="O345" s="191"/>
      <c r="P345" s="191"/>
    </row>
    <row r="346" spans="1:16" s="154" customFormat="1">
      <c r="A346" s="2"/>
      <c r="B346" s="2"/>
      <c r="C346" s="191"/>
      <c r="D346" s="2"/>
      <c r="E346" s="3"/>
      <c r="F346" s="64"/>
      <c r="H346" s="61"/>
      <c r="I346" s="61"/>
      <c r="J346" s="191"/>
      <c r="K346" s="60"/>
      <c r="L346" s="67"/>
      <c r="M346" s="191"/>
      <c r="N346" s="191"/>
      <c r="O346" s="191"/>
      <c r="P346" s="191"/>
    </row>
    <row r="347" spans="1:16" s="154" customFormat="1">
      <c r="A347" s="2"/>
      <c r="B347" s="2"/>
      <c r="C347" s="191"/>
      <c r="D347" s="2"/>
      <c r="E347" s="3"/>
      <c r="F347" s="64"/>
      <c r="H347" s="61"/>
      <c r="I347" s="61"/>
      <c r="J347" s="191"/>
      <c r="K347" s="60"/>
      <c r="L347" s="67"/>
      <c r="M347" s="191"/>
      <c r="N347" s="191"/>
      <c r="O347" s="191"/>
      <c r="P347" s="191"/>
    </row>
    <row r="348" spans="1:16" s="154" customFormat="1">
      <c r="A348" s="2"/>
      <c r="B348" s="2"/>
      <c r="C348" s="191"/>
      <c r="D348" s="2"/>
      <c r="E348" s="3"/>
      <c r="F348" s="64"/>
      <c r="H348" s="61"/>
      <c r="I348" s="61"/>
      <c r="J348" s="191"/>
      <c r="K348" s="60"/>
      <c r="L348" s="67"/>
      <c r="M348" s="191"/>
      <c r="N348" s="191"/>
      <c r="O348" s="191"/>
      <c r="P348" s="191"/>
    </row>
    <row r="349" spans="1:16" s="154" customFormat="1">
      <c r="A349" s="2"/>
      <c r="B349" s="2"/>
      <c r="C349" s="191"/>
      <c r="D349" s="2"/>
      <c r="E349" s="3"/>
      <c r="F349" s="64"/>
      <c r="H349" s="61"/>
      <c r="I349" s="61"/>
      <c r="J349" s="191"/>
      <c r="K349" s="60"/>
      <c r="L349" s="67"/>
      <c r="M349" s="191"/>
      <c r="N349" s="191"/>
      <c r="O349" s="191"/>
      <c r="P349" s="191"/>
    </row>
    <row r="350" spans="1:16" s="154" customFormat="1">
      <c r="A350" s="2"/>
      <c r="B350" s="2"/>
      <c r="C350" s="191"/>
      <c r="D350" s="2"/>
      <c r="E350" s="3"/>
      <c r="F350" s="64"/>
      <c r="H350" s="61"/>
      <c r="I350" s="61"/>
      <c r="J350" s="191"/>
      <c r="K350" s="60"/>
      <c r="L350" s="67"/>
      <c r="M350" s="191"/>
      <c r="N350" s="191"/>
      <c r="O350" s="191"/>
      <c r="P350" s="191"/>
    </row>
    <row r="351" spans="1:16" s="154" customFormat="1">
      <c r="A351" s="2"/>
      <c r="B351" s="2"/>
      <c r="C351" s="191"/>
      <c r="D351" s="2"/>
      <c r="E351" s="3"/>
      <c r="F351" s="64"/>
      <c r="H351" s="61"/>
      <c r="I351" s="61"/>
      <c r="J351" s="191"/>
      <c r="K351" s="60"/>
      <c r="L351" s="67"/>
      <c r="M351" s="191"/>
      <c r="N351" s="191"/>
      <c r="O351" s="191"/>
      <c r="P351" s="191"/>
    </row>
    <row r="352" spans="1:16" s="154" customFormat="1">
      <c r="A352" s="2"/>
      <c r="B352" s="2"/>
      <c r="C352" s="191"/>
      <c r="D352" s="2"/>
      <c r="E352" s="3"/>
      <c r="F352" s="64"/>
      <c r="H352" s="61"/>
      <c r="I352" s="61"/>
      <c r="J352" s="191"/>
      <c r="K352" s="60"/>
      <c r="L352" s="67"/>
      <c r="M352" s="191"/>
      <c r="N352" s="191"/>
      <c r="O352" s="191"/>
      <c r="P352" s="191"/>
    </row>
    <row r="353" spans="1:16" s="154" customFormat="1">
      <c r="A353" s="2"/>
      <c r="B353" s="2"/>
      <c r="C353" s="191"/>
      <c r="D353" s="2"/>
      <c r="E353" s="3"/>
      <c r="F353" s="64"/>
      <c r="H353" s="61"/>
      <c r="I353" s="61"/>
      <c r="J353" s="191"/>
      <c r="K353" s="60"/>
      <c r="L353" s="67"/>
      <c r="M353" s="191"/>
      <c r="N353" s="191"/>
      <c r="O353" s="191"/>
      <c r="P353" s="191"/>
    </row>
    <row r="354" spans="1:16" s="154" customFormat="1">
      <c r="A354" s="2"/>
      <c r="B354" s="2"/>
      <c r="C354" s="191"/>
      <c r="D354" s="2"/>
      <c r="E354" s="3"/>
      <c r="F354" s="64"/>
      <c r="H354" s="61"/>
      <c r="I354" s="61"/>
      <c r="J354" s="191"/>
      <c r="K354" s="60"/>
      <c r="L354" s="67"/>
      <c r="M354" s="191"/>
      <c r="N354" s="191"/>
      <c r="O354" s="191"/>
      <c r="P354" s="191"/>
    </row>
    <row r="355" spans="1:16" s="154" customFormat="1">
      <c r="A355" s="2"/>
      <c r="B355" s="2"/>
      <c r="C355" s="191"/>
      <c r="D355" s="2"/>
      <c r="E355" s="3"/>
      <c r="F355" s="64"/>
      <c r="H355" s="61"/>
      <c r="I355" s="61"/>
      <c r="J355" s="191"/>
      <c r="K355" s="60"/>
      <c r="L355" s="67"/>
      <c r="M355" s="191"/>
      <c r="N355" s="191"/>
      <c r="O355" s="191"/>
      <c r="P355" s="191"/>
    </row>
    <row r="356" spans="1:16" s="154" customFormat="1">
      <c r="A356" s="2"/>
      <c r="B356" s="2"/>
      <c r="C356" s="191"/>
      <c r="D356" s="2"/>
      <c r="E356" s="3"/>
      <c r="F356" s="64"/>
      <c r="H356" s="61"/>
      <c r="I356" s="61"/>
      <c r="J356" s="191"/>
      <c r="K356" s="60"/>
      <c r="L356" s="67"/>
      <c r="M356" s="191"/>
      <c r="N356" s="191"/>
      <c r="O356" s="191"/>
      <c r="P356" s="191"/>
    </row>
    <row r="357" spans="1:16" s="154" customFormat="1">
      <c r="A357" s="2"/>
      <c r="B357" s="2"/>
      <c r="C357" s="191"/>
      <c r="D357" s="2"/>
      <c r="E357" s="3"/>
      <c r="F357" s="64"/>
      <c r="H357" s="61"/>
      <c r="I357" s="61"/>
      <c r="J357" s="191"/>
      <c r="K357" s="60"/>
      <c r="L357" s="67"/>
      <c r="M357" s="191"/>
      <c r="N357" s="191"/>
      <c r="O357" s="191"/>
      <c r="P357" s="191"/>
    </row>
    <row r="358" spans="1:16" s="154" customFormat="1">
      <c r="A358" s="2"/>
      <c r="B358" s="2"/>
      <c r="C358" s="191"/>
      <c r="D358" s="2"/>
      <c r="E358" s="3"/>
      <c r="F358" s="64"/>
      <c r="H358" s="61"/>
      <c r="I358" s="61"/>
      <c r="J358" s="191"/>
      <c r="K358" s="60"/>
      <c r="L358" s="67"/>
      <c r="M358" s="191"/>
      <c r="N358" s="191"/>
      <c r="O358" s="191"/>
      <c r="P358" s="191"/>
    </row>
    <row r="359" spans="1:16" s="154" customFormat="1">
      <c r="A359" s="2"/>
      <c r="B359" s="2"/>
      <c r="C359" s="191"/>
      <c r="D359" s="2"/>
      <c r="E359" s="3"/>
      <c r="F359" s="64"/>
      <c r="H359" s="61"/>
      <c r="I359" s="61"/>
      <c r="J359" s="191"/>
      <c r="K359" s="60"/>
      <c r="L359" s="67"/>
      <c r="M359" s="191"/>
      <c r="N359" s="191"/>
      <c r="O359" s="191"/>
      <c r="P359" s="191"/>
    </row>
    <row r="360" spans="1:16" s="154" customFormat="1">
      <c r="A360" s="2"/>
      <c r="B360" s="2"/>
      <c r="C360" s="191"/>
      <c r="D360" s="2"/>
      <c r="E360" s="3"/>
      <c r="F360" s="64"/>
      <c r="H360" s="61"/>
      <c r="I360" s="61"/>
      <c r="J360" s="191"/>
      <c r="K360" s="60"/>
      <c r="L360" s="67"/>
      <c r="M360" s="191"/>
      <c r="N360" s="191"/>
      <c r="O360" s="191"/>
      <c r="P360" s="191"/>
    </row>
    <row r="361" spans="1:16" s="154" customFormat="1">
      <c r="A361" s="2"/>
      <c r="B361" s="2"/>
      <c r="C361" s="191"/>
      <c r="D361" s="2"/>
      <c r="E361" s="3"/>
      <c r="F361" s="64"/>
      <c r="H361" s="61"/>
      <c r="I361" s="61"/>
      <c r="J361" s="191"/>
      <c r="K361" s="60"/>
      <c r="L361" s="67"/>
      <c r="M361" s="191"/>
      <c r="N361" s="191"/>
      <c r="O361" s="191"/>
      <c r="P361" s="191"/>
    </row>
    <row r="362" spans="1:16" s="154" customFormat="1">
      <c r="A362" s="2"/>
      <c r="B362" s="2"/>
      <c r="C362" s="191"/>
      <c r="D362" s="2"/>
      <c r="E362" s="3"/>
      <c r="F362" s="64"/>
      <c r="H362" s="61"/>
      <c r="I362" s="61"/>
      <c r="J362" s="191"/>
      <c r="K362" s="60"/>
      <c r="L362" s="67"/>
      <c r="M362" s="191"/>
      <c r="N362" s="191"/>
      <c r="O362" s="191"/>
      <c r="P362" s="191"/>
    </row>
    <row r="363" spans="1:16" s="154" customFormat="1">
      <c r="A363" s="2"/>
      <c r="B363" s="2"/>
      <c r="C363" s="191"/>
      <c r="D363" s="2"/>
      <c r="E363" s="3"/>
      <c r="F363" s="64"/>
      <c r="H363" s="61"/>
      <c r="I363" s="61"/>
      <c r="J363" s="191"/>
      <c r="K363" s="60"/>
      <c r="L363" s="67"/>
      <c r="M363" s="191"/>
      <c r="N363" s="191"/>
      <c r="O363" s="191"/>
      <c r="P363" s="191"/>
    </row>
    <row r="364" spans="1:16" s="154" customFormat="1">
      <c r="A364" s="2"/>
      <c r="B364" s="2"/>
      <c r="C364" s="191"/>
      <c r="D364" s="2"/>
      <c r="E364" s="3"/>
      <c r="F364" s="64"/>
      <c r="H364" s="61"/>
      <c r="I364" s="61"/>
      <c r="J364" s="191"/>
      <c r="K364" s="60"/>
      <c r="L364" s="67"/>
      <c r="M364" s="191"/>
      <c r="N364" s="191"/>
      <c r="O364" s="191"/>
      <c r="P364" s="191"/>
    </row>
    <row r="365" spans="1:16" s="154" customFormat="1">
      <c r="A365" s="2"/>
      <c r="B365" s="2"/>
      <c r="C365" s="191"/>
      <c r="D365" s="2"/>
      <c r="E365" s="3"/>
      <c r="F365" s="64"/>
      <c r="H365" s="61"/>
      <c r="I365" s="61"/>
      <c r="J365" s="191"/>
      <c r="K365" s="60"/>
      <c r="L365" s="67"/>
      <c r="M365" s="191"/>
      <c r="N365" s="191"/>
      <c r="O365" s="191"/>
      <c r="P365" s="191"/>
    </row>
    <row r="366" spans="1:16" s="154" customFormat="1">
      <c r="A366" s="2"/>
      <c r="B366" s="2"/>
      <c r="C366" s="191"/>
      <c r="D366" s="2"/>
      <c r="E366" s="3"/>
      <c r="F366" s="64"/>
      <c r="H366" s="61"/>
      <c r="I366" s="61"/>
      <c r="J366" s="191"/>
      <c r="K366" s="60"/>
      <c r="L366" s="67"/>
      <c r="M366" s="191"/>
      <c r="N366" s="191"/>
      <c r="O366" s="191"/>
      <c r="P366" s="191"/>
    </row>
    <row r="367" spans="1:16" s="154" customFormat="1">
      <c r="A367" s="2"/>
      <c r="B367" s="2"/>
      <c r="C367" s="191"/>
      <c r="D367" s="2"/>
      <c r="E367" s="3"/>
      <c r="F367" s="64"/>
      <c r="H367" s="61"/>
      <c r="I367" s="61"/>
      <c r="J367" s="191"/>
      <c r="K367" s="60"/>
      <c r="L367" s="67"/>
      <c r="M367" s="191"/>
      <c r="N367" s="191"/>
      <c r="O367" s="191"/>
      <c r="P367" s="191"/>
    </row>
    <row r="368" spans="1:16" s="154" customFormat="1">
      <c r="A368" s="2"/>
      <c r="B368" s="2"/>
      <c r="C368" s="191"/>
      <c r="D368" s="2"/>
      <c r="E368" s="3"/>
      <c r="F368" s="64"/>
      <c r="H368" s="61"/>
      <c r="I368" s="61"/>
      <c r="J368" s="191"/>
      <c r="K368" s="60"/>
      <c r="L368" s="67"/>
      <c r="M368" s="191"/>
      <c r="N368" s="191"/>
      <c r="O368" s="191"/>
      <c r="P368" s="191"/>
    </row>
    <row r="369" spans="1:16" s="154" customFormat="1">
      <c r="A369" s="2"/>
      <c r="B369" s="2"/>
      <c r="C369" s="191"/>
      <c r="D369" s="2"/>
      <c r="E369" s="3"/>
      <c r="F369" s="64"/>
      <c r="H369" s="61"/>
      <c r="I369" s="61"/>
      <c r="J369" s="191"/>
      <c r="K369" s="60"/>
      <c r="L369" s="67"/>
      <c r="M369" s="191"/>
      <c r="N369" s="191"/>
      <c r="O369" s="191"/>
      <c r="P369" s="191"/>
    </row>
    <row r="370" spans="1:16" s="154" customFormat="1">
      <c r="A370" s="2"/>
      <c r="B370" s="2"/>
      <c r="C370" s="191"/>
      <c r="D370" s="2"/>
      <c r="E370" s="3"/>
      <c r="F370" s="64"/>
      <c r="H370" s="61"/>
      <c r="I370" s="61"/>
      <c r="J370" s="191"/>
      <c r="K370" s="60"/>
      <c r="L370" s="67"/>
      <c r="M370" s="191"/>
      <c r="N370" s="191"/>
      <c r="O370" s="191"/>
      <c r="P370" s="191"/>
    </row>
    <row r="371" spans="1:16" s="154" customFormat="1">
      <c r="A371" s="2"/>
      <c r="B371" s="2"/>
      <c r="C371" s="191"/>
      <c r="D371" s="2"/>
      <c r="E371" s="3"/>
      <c r="F371" s="64"/>
      <c r="H371" s="61"/>
      <c r="I371" s="61"/>
      <c r="J371" s="191"/>
      <c r="K371" s="60"/>
      <c r="L371" s="67"/>
      <c r="M371" s="191"/>
      <c r="N371" s="191"/>
      <c r="O371" s="191"/>
      <c r="P371" s="191"/>
    </row>
    <row r="372" spans="1:16" s="154" customFormat="1">
      <c r="A372" s="2"/>
      <c r="B372" s="2"/>
      <c r="C372" s="191"/>
      <c r="D372" s="2"/>
      <c r="E372" s="3"/>
      <c r="F372" s="64"/>
      <c r="H372" s="61"/>
      <c r="I372" s="61"/>
      <c r="J372" s="191"/>
      <c r="K372" s="60"/>
      <c r="L372" s="67"/>
      <c r="M372" s="191"/>
      <c r="N372" s="191"/>
      <c r="O372" s="191"/>
      <c r="P372" s="191"/>
    </row>
    <row r="373" spans="1:16" s="154" customFormat="1">
      <c r="A373" s="2"/>
      <c r="B373" s="2"/>
      <c r="C373" s="191"/>
      <c r="D373" s="2"/>
      <c r="E373" s="3"/>
      <c r="F373" s="64"/>
      <c r="H373" s="61"/>
      <c r="I373" s="61"/>
      <c r="J373" s="191"/>
      <c r="K373" s="60"/>
      <c r="L373" s="67"/>
      <c r="M373" s="191"/>
      <c r="N373" s="191"/>
      <c r="O373" s="191"/>
      <c r="P373" s="191"/>
    </row>
    <row r="374" spans="1:16" s="154" customFormat="1">
      <c r="A374" s="2"/>
      <c r="B374" s="2"/>
      <c r="C374" s="191"/>
      <c r="D374" s="2"/>
      <c r="E374" s="3"/>
      <c r="F374" s="64"/>
      <c r="H374" s="61"/>
      <c r="I374" s="61"/>
      <c r="J374" s="191"/>
      <c r="K374" s="60"/>
      <c r="L374" s="67"/>
      <c r="M374" s="191"/>
      <c r="N374" s="191"/>
      <c r="O374" s="191"/>
      <c r="P374" s="191"/>
    </row>
    <row r="375" spans="1:16" s="154" customFormat="1">
      <c r="A375" s="2"/>
      <c r="B375" s="2"/>
      <c r="C375" s="191"/>
      <c r="D375" s="2"/>
      <c r="E375" s="3"/>
      <c r="F375" s="64"/>
      <c r="H375" s="61"/>
      <c r="I375" s="61"/>
      <c r="J375" s="191"/>
      <c r="K375" s="60"/>
      <c r="L375" s="67"/>
      <c r="M375" s="191"/>
      <c r="N375" s="191"/>
      <c r="O375" s="191"/>
      <c r="P375" s="191"/>
    </row>
    <row r="376" spans="1:16" s="154" customFormat="1">
      <c r="A376" s="2"/>
      <c r="B376" s="2"/>
      <c r="C376" s="191"/>
      <c r="D376" s="2"/>
      <c r="E376" s="3"/>
      <c r="F376" s="64"/>
      <c r="H376" s="61"/>
      <c r="I376" s="61"/>
      <c r="J376" s="191"/>
      <c r="K376" s="60"/>
      <c r="L376" s="67"/>
      <c r="M376" s="191"/>
      <c r="N376" s="191"/>
      <c r="O376" s="191"/>
      <c r="P376" s="191"/>
    </row>
    <row r="377" spans="1:16" s="154" customFormat="1">
      <c r="A377" s="2"/>
      <c r="B377" s="2"/>
      <c r="C377" s="191"/>
      <c r="D377" s="2"/>
      <c r="E377" s="3"/>
      <c r="F377" s="64"/>
      <c r="H377" s="61"/>
      <c r="I377" s="61"/>
      <c r="J377" s="191"/>
      <c r="K377" s="60"/>
      <c r="L377" s="67"/>
      <c r="M377" s="191"/>
      <c r="N377" s="191"/>
      <c r="O377" s="191"/>
      <c r="P377" s="191"/>
    </row>
    <row r="378" spans="1:16" s="154" customFormat="1">
      <c r="A378" s="2"/>
      <c r="B378" s="2"/>
      <c r="C378" s="191"/>
      <c r="D378" s="2"/>
      <c r="E378" s="3"/>
      <c r="F378" s="64"/>
      <c r="H378" s="61"/>
      <c r="I378" s="61"/>
      <c r="J378" s="191"/>
      <c r="K378" s="60"/>
      <c r="L378" s="67"/>
      <c r="M378" s="191"/>
      <c r="N378" s="191"/>
      <c r="O378" s="191"/>
      <c r="P378" s="191"/>
    </row>
    <row r="379" spans="1:16" s="154" customFormat="1">
      <c r="A379" s="2"/>
      <c r="B379" s="2"/>
      <c r="C379" s="191"/>
      <c r="D379" s="2"/>
      <c r="E379" s="3"/>
      <c r="F379" s="64"/>
      <c r="H379" s="61"/>
      <c r="I379" s="61"/>
      <c r="J379" s="191"/>
      <c r="K379" s="60"/>
      <c r="L379" s="67"/>
      <c r="M379" s="191"/>
      <c r="N379" s="191"/>
      <c r="O379" s="191"/>
      <c r="P379" s="191"/>
    </row>
    <row r="380" spans="1:16" s="154" customFormat="1">
      <c r="A380" s="2"/>
      <c r="B380" s="2"/>
      <c r="C380" s="191"/>
      <c r="D380" s="2"/>
      <c r="E380" s="3"/>
      <c r="F380" s="64"/>
      <c r="H380" s="61"/>
      <c r="I380" s="61"/>
      <c r="J380" s="191"/>
      <c r="K380" s="60"/>
      <c r="L380" s="67"/>
      <c r="M380" s="191"/>
      <c r="N380" s="191"/>
      <c r="O380" s="191"/>
      <c r="P380" s="191"/>
    </row>
    <row r="381" spans="1:16" s="154" customFormat="1">
      <c r="A381" s="2"/>
      <c r="B381" s="2"/>
      <c r="C381" s="191"/>
      <c r="D381" s="2"/>
      <c r="E381" s="3"/>
      <c r="F381" s="64"/>
      <c r="H381" s="61"/>
      <c r="I381" s="61"/>
      <c r="J381" s="191"/>
      <c r="K381" s="60"/>
      <c r="L381" s="67"/>
      <c r="M381" s="191"/>
      <c r="N381" s="191"/>
      <c r="O381" s="191"/>
      <c r="P381" s="191"/>
    </row>
    <row r="382" spans="1:16" s="154" customFormat="1">
      <c r="A382" s="2"/>
      <c r="B382" s="2"/>
      <c r="C382" s="191"/>
      <c r="D382" s="2"/>
      <c r="E382" s="3"/>
      <c r="F382" s="64"/>
      <c r="H382" s="61"/>
      <c r="I382" s="61"/>
      <c r="J382" s="191"/>
      <c r="K382" s="60"/>
      <c r="L382" s="67"/>
      <c r="M382" s="191"/>
      <c r="N382" s="191"/>
      <c r="O382" s="191"/>
      <c r="P382" s="191"/>
    </row>
    <row r="383" spans="1:16" s="154" customFormat="1">
      <c r="A383" s="2"/>
      <c r="B383" s="2"/>
      <c r="C383" s="191"/>
      <c r="D383" s="2"/>
      <c r="E383" s="3"/>
      <c r="F383" s="64"/>
      <c r="H383" s="61"/>
      <c r="I383" s="61"/>
      <c r="J383" s="191"/>
      <c r="K383" s="60"/>
      <c r="L383" s="67"/>
      <c r="M383" s="191"/>
      <c r="N383" s="191"/>
      <c r="O383" s="191"/>
      <c r="P383" s="191"/>
    </row>
    <row r="384" spans="1:16" s="154" customFormat="1">
      <c r="A384" s="2"/>
      <c r="B384" s="2"/>
      <c r="C384" s="191"/>
      <c r="D384" s="2"/>
      <c r="E384" s="3"/>
      <c r="F384" s="64"/>
      <c r="H384" s="61"/>
      <c r="I384" s="61"/>
      <c r="J384" s="191"/>
      <c r="K384" s="60"/>
      <c r="L384" s="67"/>
      <c r="M384" s="191"/>
      <c r="N384" s="191"/>
      <c r="O384" s="191"/>
      <c r="P384" s="191"/>
    </row>
    <row r="385" spans="1:16" s="154" customFormat="1">
      <c r="A385" s="2"/>
      <c r="B385" s="2"/>
      <c r="C385" s="191"/>
      <c r="D385" s="2"/>
      <c r="E385" s="3"/>
      <c r="F385" s="64"/>
      <c r="H385" s="61"/>
      <c r="I385" s="61"/>
      <c r="J385" s="191"/>
      <c r="K385" s="60"/>
      <c r="L385" s="67"/>
      <c r="M385" s="191"/>
      <c r="N385" s="191"/>
      <c r="O385" s="191"/>
      <c r="P385" s="191"/>
    </row>
    <row r="386" spans="1:16" s="154" customFormat="1">
      <c r="A386" s="2"/>
      <c r="B386" s="2"/>
      <c r="C386" s="191"/>
      <c r="D386" s="2"/>
      <c r="E386" s="3"/>
      <c r="F386" s="64"/>
      <c r="H386" s="61"/>
      <c r="I386" s="61"/>
      <c r="J386" s="191"/>
      <c r="K386" s="60"/>
      <c r="L386" s="67"/>
      <c r="M386" s="191"/>
      <c r="N386" s="191"/>
      <c r="O386" s="191"/>
      <c r="P386" s="191"/>
    </row>
    <row r="387" spans="1:16" s="154" customFormat="1">
      <c r="A387" s="2"/>
      <c r="B387" s="2"/>
      <c r="C387" s="191"/>
      <c r="D387" s="2"/>
      <c r="E387" s="3"/>
      <c r="F387" s="64"/>
      <c r="H387" s="61"/>
      <c r="I387" s="61"/>
      <c r="J387" s="191"/>
      <c r="K387" s="60"/>
      <c r="L387" s="67"/>
      <c r="M387" s="191"/>
      <c r="N387" s="191"/>
      <c r="O387" s="191"/>
      <c r="P387" s="191"/>
    </row>
    <row r="388" spans="1:16" s="154" customFormat="1">
      <c r="A388" s="2"/>
      <c r="B388" s="2"/>
      <c r="C388" s="191"/>
      <c r="D388" s="2"/>
      <c r="E388" s="3"/>
      <c r="F388" s="64"/>
      <c r="H388" s="61"/>
      <c r="I388" s="61"/>
      <c r="J388" s="191"/>
      <c r="K388" s="60"/>
      <c r="L388" s="67"/>
      <c r="M388" s="191"/>
      <c r="N388" s="191"/>
      <c r="O388" s="191"/>
      <c r="P388" s="191"/>
    </row>
    <row r="389" spans="1:16" s="154" customFormat="1">
      <c r="A389" s="2"/>
      <c r="B389" s="2"/>
      <c r="C389" s="191"/>
      <c r="D389" s="2"/>
      <c r="E389" s="3"/>
      <c r="F389" s="64"/>
      <c r="H389" s="61"/>
      <c r="I389" s="61"/>
      <c r="J389" s="191"/>
      <c r="K389" s="60"/>
      <c r="L389" s="67"/>
      <c r="M389" s="191"/>
      <c r="N389" s="191"/>
      <c r="O389" s="191"/>
      <c r="P389" s="191"/>
    </row>
    <row r="390" spans="1:16" s="154" customFormat="1">
      <c r="A390" s="2"/>
      <c r="B390" s="2"/>
      <c r="C390" s="191"/>
      <c r="D390" s="2"/>
      <c r="E390" s="3"/>
      <c r="F390" s="64"/>
      <c r="H390" s="61"/>
      <c r="I390" s="61"/>
      <c r="J390" s="191"/>
      <c r="K390" s="60"/>
      <c r="L390" s="67"/>
      <c r="M390" s="191"/>
      <c r="N390" s="191"/>
      <c r="O390" s="191"/>
      <c r="P390" s="191"/>
    </row>
    <row r="391" spans="1:16" s="154" customFormat="1">
      <c r="A391" s="2"/>
      <c r="B391" s="2"/>
      <c r="C391" s="191"/>
      <c r="D391" s="2"/>
      <c r="E391" s="3"/>
      <c r="F391" s="64"/>
      <c r="H391" s="61"/>
      <c r="I391" s="61"/>
      <c r="J391" s="191"/>
      <c r="K391" s="60"/>
      <c r="L391" s="67"/>
      <c r="M391" s="191"/>
      <c r="N391" s="191"/>
      <c r="O391" s="191"/>
      <c r="P391" s="191"/>
    </row>
    <row r="392" spans="1:16" s="154" customFormat="1">
      <c r="A392" s="2"/>
      <c r="B392" s="2"/>
      <c r="C392" s="191"/>
      <c r="D392" s="2"/>
      <c r="E392" s="3"/>
      <c r="F392" s="64"/>
      <c r="H392" s="61"/>
      <c r="I392" s="61"/>
      <c r="J392" s="191"/>
      <c r="K392" s="60"/>
      <c r="L392" s="67"/>
      <c r="M392" s="191"/>
      <c r="N392" s="191"/>
      <c r="O392" s="191"/>
      <c r="P392" s="191"/>
    </row>
    <row r="393" spans="1:16" s="154" customFormat="1">
      <c r="A393" s="2"/>
      <c r="B393" s="2"/>
      <c r="C393" s="191"/>
      <c r="D393" s="2"/>
      <c r="E393" s="3"/>
      <c r="F393" s="64"/>
      <c r="H393" s="61"/>
      <c r="I393" s="61"/>
      <c r="J393" s="191"/>
      <c r="K393" s="60"/>
      <c r="L393" s="67"/>
      <c r="M393" s="191"/>
      <c r="N393" s="191"/>
      <c r="O393" s="191"/>
      <c r="P393" s="191"/>
    </row>
    <row r="394" spans="1:16" s="154" customFormat="1">
      <c r="A394" s="2"/>
      <c r="B394" s="2"/>
      <c r="C394" s="191"/>
      <c r="D394" s="2"/>
      <c r="E394" s="3"/>
      <c r="F394" s="64"/>
      <c r="H394" s="61"/>
      <c r="I394" s="61"/>
      <c r="J394" s="191"/>
      <c r="K394" s="60"/>
      <c r="L394" s="67"/>
      <c r="M394" s="191"/>
      <c r="N394" s="191"/>
      <c r="O394" s="191"/>
      <c r="P394" s="191"/>
    </row>
    <row r="395" spans="1:16" s="154" customFormat="1">
      <c r="A395" s="2"/>
      <c r="B395" s="2"/>
      <c r="C395" s="191"/>
      <c r="D395" s="2"/>
      <c r="E395" s="3"/>
      <c r="F395" s="64"/>
      <c r="H395" s="61"/>
      <c r="I395" s="61"/>
      <c r="J395" s="191"/>
      <c r="K395" s="60"/>
      <c r="L395" s="67"/>
      <c r="M395" s="191"/>
      <c r="N395" s="191"/>
      <c r="O395" s="191"/>
      <c r="P395" s="191"/>
    </row>
    <row r="396" spans="1:16" s="154" customFormat="1">
      <c r="A396" s="2"/>
      <c r="B396" s="2"/>
      <c r="C396" s="191"/>
      <c r="D396" s="2"/>
      <c r="E396" s="3"/>
      <c r="F396" s="64"/>
      <c r="H396" s="61"/>
      <c r="I396" s="61"/>
      <c r="J396" s="191"/>
      <c r="K396" s="60"/>
      <c r="L396" s="67"/>
      <c r="M396" s="191"/>
      <c r="N396" s="191"/>
      <c r="O396" s="191"/>
      <c r="P396" s="191"/>
    </row>
    <row r="397" spans="1:16" s="154" customFormat="1">
      <c r="A397" s="2"/>
      <c r="B397" s="2"/>
      <c r="C397" s="191"/>
      <c r="D397" s="2"/>
      <c r="E397" s="3"/>
      <c r="F397" s="64"/>
      <c r="H397" s="61"/>
      <c r="I397" s="61"/>
      <c r="J397" s="191"/>
      <c r="K397" s="60"/>
      <c r="L397" s="67"/>
      <c r="M397" s="191"/>
      <c r="N397" s="191"/>
      <c r="O397" s="191"/>
      <c r="P397" s="191"/>
    </row>
    <row r="398" spans="1:16" s="154" customFormat="1">
      <c r="A398" s="2"/>
      <c r="B398" s="2"/>
      <c r="C398" s="191"/>
      <c r="D398" s="2"/>
      <c r="E398" s="3"/>
      <c r="F398" s="64"/>
      <c r="H398" s="61"/>
      <c r="I398" s="61"/>
      <c r="J398" s="191"/>
      <c r="K398" s="60"/>
      <c r="L398" s="67"/>
      <c r="M398" s="191"/>
      <c r="N398" s="191"/>
      <c r="O398" s="191"/>
      <c r="P398" s="191"/>
    </row>
    <row r="399" spans="1:16" s="154" customFormat="1">
      <c r="A399" s="2"/>
      <c r="B399" s="2"/>
      <c r="C399" s="191"/>
      <c r="D399" s="2"/>
      <c r="E399" s="3"/>
      <c r="F399" s="64"/>
      <c r="H399" s="61"/>
      <c r="I399" s="61"/>
      <c r="J399" s="191"/>
      <c r="K399" s="60"/>
      <c r="L399" s="67"/>
      <c r="M399" s="191"/>
      <c r="N399" s="191"/>
      <c r="O399" s="191"/>
      <c r="P399" s="191"/>
    </row>
    <row r="400" spans="1:16" s="154" customFormat="1">
      <c r="A400" s="2"/>
      <c r="B400" s="2"/>
      <c r="C400" s="191"/>
      <c r="D400" s="2"/>
      <c r="E400" s="3"/>
      <c r="F400" s="64"/>
      <c r="H400" s="61"/>
      <c r="I400" s="61"/>
      <c r="J400" s="191"/>
      <c r="K400" s="60"/>
      <c r="L400" s="67"/>
      <c r="M400" s="191"/>
      <c r="N400" s="191"/>
      <c r="O400" s="191"/>
      <c r="P400" s="191"/>
    </row>
    <row r="401" spans="1:16" s="154" customFormat="1">
      <c r="A401" s="2"/>
      <c r="B401" s="2"/>
      <c r="C401" s="191"/>
      <c r="D401" s="2"/>
      <c r="E401" s="3"/>
      <c r="F401" s="64"/>
      <c r="H401" s="61"/>
      <c r="I401" s="61"/>
      <c r="J401" s="191"/>
      <c r="K401" s="60"/>
      <c r="L401" s="67"/>
      <c r="M401" s="191"/>
      <c r="N401" s="191"/>
      <c r="O401" s="191"/>
      <c r="P401" s="191"/>
    </row>
    <row r="402" spans="1:16" s="154" customFormat="1">
      <c r="A402" s="2"/>
      <c r="B402" s="2"/>
      <c r="C402" s="191"/>
      <c r="D402" s="2"/>
      <c r="E402" s="3"/>
      <c r="F402" s="64"/>
      <c r="H402" s="61"/>
      <c r="I402" s="61"/>
      <c r="J402" s="191"/>
      <c r="K402" s="60"/>
      <c r="L402" s="67"/>
      <c r="M402" s="191"/>
      <c r="N402" s="191"/>
      <c r="O402" s="191"/>
      <c r="P402" s="191"/>
    </row>
    <row r="403" spans="1:16" s="154" customFormat="1">
      <c r="A403" s="2"/>
      <c r="B403" s="2"/>
      <c r="C403" s="191"/>
      <c r="D403" s="2"/>
      <c r="E403" s="3"/>
      <c r="F403" s="64"/>
      <c r="H403" s="61"/>
      <c r="I403" s="61"/>
      <c r="J403" s="191"/>
      <c r="K403" s="60"/>
      <c r="L403" s="67"/>
      <c r="M403" s="191"/>
      <c r="N403" s="191"/>
      <c r="O403" s="191"/>
      <c r="P403" s="191"/>
    </row>
    <row r="404" spans="1:16" s="154" customFormat="1">
      <c r="A404" s="2"/>
      <c r="B404" s="2"/>
      <c r="C404" s="191"/>
      <c r="D404" s="2"/>
      <c r="E404" s="3"/>
      <c r="F404" s="64"/>
      <c r="H404" s="61"/>
      <c r="I404" s="61"/>
      <c r="J404" s="191"/>
      <c r="K404" s="60"/>
      <c r="L404" s="67"/>
      <c r="M404" s="191"/>
      <c r="N404" s="191"/>
      <c r="O404" s="191"/>
      <c r="P404" s="191"/>
    </row>
    <row r="405" spans="1:16" s="154" customFormat="1">
      <c r="A405" s="2"/>
      <c r="B405" s="2"/>
      <c r="C405" s="191"/>
      <c r="D405" s="2"/>
      <c r="E405" s="3"/>
      <c r="F405" s="64"/>
      <c r="H405" s="61"/>
      <c r="I405" s="61"/>
      <c r="J405" s="191"/>
      <c r="K405" s="60"/>
      <c r="L405" s="67"/>
      <c r="M405" s="191"/>
      <c r="N405" s="191"/>
      <c r="O405" s="191"/>
      <c r="P405" s="191"/>
    </row>
    <row r="406" spans="1:16" s="154" customFormat="1">
      <c r="A406" s="2"/>
      <c r="B406" s="2"/>
      <c r="C406" s="191"/>
      <c r="D406" s="2"/>
      <c r="E406" s="3"/>
      <c r="F406" s="64"/>
      <c r="H406" s="61"/>
      <c r="I406" s="61"/>
      <c r="J406" s="191"/>
      <c r="K406" s="60"/>
      <c r="L406" s="67"/>
      <c r="M406" s="191"/>
      <c r="N406" s="191"/>
      <c r="O406" s="191"/>
      <c r="P406" s="191"/>
    </row>
    <row r="407" spans="1:16" s="154" customFormat="1">
      <c r="A407" s="2"/>
      <c r="B407" s="2"/>
      <c r="C407" s="191"/>
      <c r="D407" s="2"/>
      <c r="E407" s="3"/>
      <c r="F407" s="64"/>
      <c r="H407" s="61"/>
      <c r="I407" s="61"/>
      <c r="J407" s="191"/>
      <c r="K407" s="60"/>
      <c r="L407" s="67"/>
      <c r="M407" s="191"/>
      <c r="N407" s="191"/>
      <c r="O407" s="191"/>
      <c r="P407" s="191"/>
    </row>
    <row r="408" spans="1:16" s="154" customFormat="1">
      <c r="A408" s="2"/>
      <c r="B408" s="2"/>
      <c r="C408" s="191"/>
      <c r="D408" s="2"/>
      <c r="E408" s="3"/>
      <c r="F408" s="64"/>
      <c r="H408" s="61"/>
      <c r="I408" s="61"/>
      <c r="J408" s="191"/>
      <c r="K408" s="60"/>
      <c r="L408" s="67"/>
      <c r="M408" s="191"/>
      <c r="N408" s="191"/>
      <c r="O408" s="191"/>
      <c r="P408" s="191"/>
    </row>
    <row r="409" spans="1:16" s="154" customFormat="1">
      <c r="A409" s="2"/>
      <c r="B409" s="2"/>
      <c r="C409" s="191"/>
      <c r="D409" s="2"/>
      <c r="E409" s="3"/>
      <c r="F409" s="64"/>
      <c r="H409" s="61"/>
      <c r="I409" s="61"/>
      <c r="J409" s="191"/>
      <c r="K409" s="60"/>
      <c r="L409" s="67"/>
      <c r="M409" s="191"/>
      <c r="N409" s="191"/>
      <c r="O409" s="191"/>
      <c r="P409" s="191"/>
    </row>
    <row r="410" spans="1:16" s="154" customFormat="1">
      <c r="A410" s="2"/>
      <c r="B410" s="2"/>
      <c r="C410" s="191"/>
      <c r="D410" s="2"/>
      <c r="E410" s="3"/>
      <c r="F410" s="64"/>
      <c r="H410" s="61"/>
      <c r="I410" s="61"/>
      <c r="J410" s="191"/>
      <c r="K410" s="60"/>
      <c r="L410" s="67"/>
      <c r="M410" s="191"/>
      <c r="N410" s="191"/>
      <c r="O410" s="191"/>
      <c r="P410" s="191"/>
    </row>
    <row r="411" spans="1:16" s="154" customFormat="1">
      <c r="A411" s="2"/>
      <c r="B411" s="2"/>
      <c r="C411" s="191"/>
      <c r="D411" s="2"/>
      <c r="E411" s="3"/>
      <c r="F411" s="64"/>
      <c r="H411" s="61"/>
      <c r="I411" s="61"/>
      <c r="J411" s="191"/>
      <c r="K411" s="60"/>
      <c r="L411" s="67"/>
      <c r="M411" s="191"/>
      <c r="N411" s="191"/>
      <c r="O411" s="191"/>
      <c r="P411" s="191"/>
    </row>
    <row r="412" spans="1:16" s="154" customFormat="1">
      <c r="A412" s="2"/>
      <c r="B412" s="2"/>
      <c r="C412" s="191"/>
      <c r="D412" s="2"/>
      <c r="E412" s="3"/>
      <c r="F412" s="64"/>
      <c r="H412" s="61"/>
      <c r="I412" s="61"/>
      <c r="J412" s="191"/>
      <c r="K412" s="60"/>
      <c r="L412" s="67"/>
      <c r="M412" s="191"/>
      <c r="N412" s="191"/>
      <c r="O412" s="191"/>
      <c r="P412" s="191"/>
    </row>
    <row r="413" spans="1:16" s="154" customFormat="1">
      <c r="A413" s="2"/>
      <c r="B413" s="2"/>
      <c r="C413" s="191"/>
      <c r="D413" s="2"/>
      <c r="E413" s="3"/>
      <c r="F413" s="64"/>
      <c r="H413" s="61"/>
      <c r="I413" s="61"/>
      <c r="J413" s="191"/>
      <c r="K413" s="60"/>
      <c r="L413" s="67"/>
      <c r="M413" s="191"/>
      <c r="N413" s="191"/>
      <c r="O413" s="191"/>
      <c r="P413" s="191"/>
    </row>
    <row r="414" spans="1:16" s="154" customFormat="1">
      <c r="A414" s="2"/>
      <c r="B414" s="2"/>
      <c r="C414" s="191"/>
      <c r="D414" s="2"/>
      <c r="E414" s="3"/>
      <c r="F414" s="64"/>
      <c r="H414" s="61"/>
      <c r="I414" s="61"/>
      <c r="J414" s="191"/>
      <c r="K414" s="60"/>
      <c r="L414" s="67"/>
      <c r="M414" s="191"/>
      <c r="N414" s="191"/>
      <c r="O414" s="191"/>
      <c r="P414" s="191"/>
    </row>
    <row r="415" spans="1:16" s="154" customFormat="1">
      <c r="A415" s="2"/>
      <c r="B415" s="2"/>
      <c r="C415" s="191"/>
      <c r="D415" s="2"/>
      <c r="E415" s="3"/>
      <c r="F415" s="64"/>
      <c r="H415" s="61"/>
      <c r="I415" s="61"/>
      <c r="J415" s="191"/>
      <c r="K415" s="60"/>
      <c r="L415" s="67"/>
      <c r="M415" s="191"/>
      <c r="N415" s="191"/>
      <c r="O415" s="191"/>
      <c r="P415" s="191"/>
    </row>
    <row r="416" spans="1:16" s="154" customFormat="1">
      <c r="A416" s="2"/>
      <c r="B416" s="2"/>
      <c r="C416" s="191"/>
      <c r="D416" s="2"/>
      <c r="E416" s="3"/>
      <c r="F416" s="64"/>
      <c r="H416" s="61"/>
      <c r="I416" s="61"/>
      <c r="J416" s="191"/>
      <c r="K416" s="60"/>
      <c r="L416" s="67"/>
      <c r="M416" s="191"/>
      <c r="N416" s="191"/>
      <c r="O416" s="191"/>
      <c r="P416" s="191"/>
    </row>
    <row r="417" spans="1:16" s="154" customFormat="1">
      <c r="A417" s="2"/>
      <c r="B417" s="2"/>
      <c r="C417" s="191"/>
      <c r="D417" s="2"/>
      <c r="E417" s="3"/>
      <c r="F417" s="64"/>
      <c r="H417" s="61"/>
      <c r="I417" s="61"/>
      <c r="J417" s="191"/>
      <c r="K417" s="60"/>
      <c r="L417" s="67"/>
      <c r="M417" s="191"/>
      <c r="N417" s="191"/>
      <c r="O417" s="191"/>
      <c r="P417" s="191"/>
    </row>
    <row r="418" spans="1:16" s="154" customFormat="1">
      <c r="A418" s="2"/>
      <c r="B418" s="2"/>
      <c r="C418" s="191"/>
      <c r="D418" s="2"/>
      <c r="E418" s="3"/>
      <c r="F418" s="64"/>
      <c r="H418" s="61"/>
      <c r="I418" s="61"/>
      <c r="J418" s="191"/>
      <c r="K418" s="60"/>
      <c r="L418" s="67"/>
      <c r="M418" s="191"/>
      <c r="N418" s="191"/>
      <c r="O418" s="191"/>
      <c r="P418" s="191"/>
    </row>
    <row r="419" spans="1:16" s="154" customFormat="1">
      <c r="A419" s="2"/>
      <c r="B419" s="2"/>
      <c r="C419" s="191"/>
      <c r="D419" s="2"/>
      <c r="E419" s="3"/>
      <c r="F419" s="64"/>
      <c r="H419" s="61"/>
      <c r="I419" s="61"/>
      <c r="J419" s="191"/>
      <c r="K419" s="60"/>
      <c r="L419" s="67"/>
      <c r="M419" s="191"/>
      <c r="N419" s="191"/>
      <c r="O419" s="191"/>
      <c r="P419" s="191"/>
    </row>
    <row r="420" spans="1:16" s="154" customFormat="1">
      <c r="A420" s="2"/>
      <c r="B420" s="2"/>
      <c r="C420" s="191"/>
      <c r="D420" s="2"/>
      <c r="E420" s="3"/>
      <c r="F420" s="64"/>
      <c r="H420" s="61"/>
      <c r="I420" s="61"/>
      <c r="J420" s="191"/>
      <c r="K420" s="60"/>
      <c r="L420" s="67"/>
      <c r="M420" s="191"/>
      <c r="N420" s="191"/>
      <c r="O420" s="191"/>
      <c r="P420" s="191"/>
    </row>
    <row r="421" spans="1:16" s="154" customFormat="1">
      <c r="A421" s="2"/>
      <c r="B421" s="2"/>
      <c r="C421" s="191"/>
      <c r="D421" s="2"/>
      <c r="E421" s="3"/>
      <c r="F421" s="64"/>
      <c r="H421" s="61"/>
      <c r="I421" s="61"/>
      <c r="J421" s="191"/>
      <c r="K421" s="60"/>
      <c r="L421" s="67"/>
      <c r="M421" s="191"/>
      <c r="N421" s="191"/>
      <c r="O421" s="191"/>
      <c r="P421" s="191"/>
    </row>
    <row r="422" spans="1:16" s="154" customFormat="1">
      <c r="A422" s="2"/>
      <c r="B422" s="2"/>
      <c r="C422" s="191"/>
      <c r="D422" s="2"/>
      <c r="E422" s="3"/>
      <c r="F422" s="64"/>
      <c r="H422" s="61"/>
      <c r="I422" s="61"/>
      <c r="J422" s="191"/>
      <c r="K422" s="60"/>
      <c r="L422" s="67"/>
      <c r="M422" s="191"/>
      <c r="N422" s="191"/>
      <c r="O422" s="191"/>
      <c r="P422" s="191"/>
    </row>
    <row r="423" spans="1:16" s="154" customFormat="1">
      <c r="A423" s="2"/>
      <c r="B423" s="2"/>
      <c r="C423" s="191"/>
      <c r="D423" s="2"/>
      <c r="E423" s="3"/>
      <c r="F423" s="64"/>
      <c r="H423" s="61"/>
      <c r="I423" s="61"/>
      <c r="J423" s="191"/>
      <c r="K423" s="60"/>
      <c r="L423" s="67"/>
      <c r="M423" s="191"/>
      <c r="N423" s="191"/>
      <c r="O423" s="191"/>
      <c r="P423" s="191"/>
    </row>
    <row r="424" spans="1:16" s="154" customFormat="1">
      <c r="A424" s="2"/>
      <c r="B424" s="2"/>
      <c r="C424" s="191"/>
      <c r="D424" s="2"/>
      <c r="E424" s="3"/>
      <c r="F424" s="64"/>
      <c r="H424" s="61"/>
      <c r="I424" s="61"/>
      <c r="J424" s="191"/>
      <c r="K424" s="60"/>
      <c r="L424" s="67"/>
      <c r="M424" s="191"/>
      <c r="N424" s="191"/>
      <c r="O424" s="191"/>
      <c r="P424" s="191"/>
    </row>
    <row r="425" spans="1:16" s="154" customFormat="1">
      <c r="A425" s="2"/>
      <c r="B425" s="2"/>
      <c r="C425" s="191"/>
      <c r="D425" s="2"/>
      <c r="E425" s="3"/>
      <c r="F425" s="64"/>
      <c r="H425" s="61"/>
      <c r="I425" s="61"/>
      <c r="J425" s="191"/>
      <c r="K425" s="60"/>
      <c r="L425" s="67"/>
      <c r="M425" s="191"/>
      <c r="N425" s="191"/>
      <c r="O425" s="191"/>
      <c r="P425" s="191"/>
    </row>
    <row r="426" spans="1:16" s="154" customFormat="1">
      <c r="A426" s="2"/>
      <c r="B426" s="2"/>
      <c r="C426" s="191"/>
      <c r="D426" s="2"/>
      <c r="E426" s="3"/>
      <c r="F426" s="64"/>
      <c r="H426" s="61"/>
      <c r="I426" s="61"/>
      <c r="J426" s="191"/>
      <c r="K426" s="60"/>
      <c r="L426" s="67"/>
      <c r="M426" s="191"/>
      <c r="N426" s="191"/>
      <c r="O426" s="191"/>
      <c r="P426" s="191"/>
    </row>
    <row r="427" spans="1:16" s="154" customFormat="1">
      <c r="A427" s="2"/>
      <c r="B427" s="2"/>
      <c r="C427" s="191"/>
      <c r="D427" s="2"/>
      <c r="E427" s="3"/>
      <c r="F427" s="64"/>
      <c r="H427" s="61"/>
      <c r="I427" s="61"/>
      <c r="J427" s="191"/>
      <c r="K427" s="60"/>
      <c r="L427" s="67"/>
      <c r="M427" s="191"/>
      <c r="N427" s="191"/>
      <c r="O427" s="191"/>
      <c r="P427" s="191"/>
    </row>
    <row r="428" spans="1:16" s="154" customFormat="1">
      <c r="A428" s="2"/>
      <c r="B428" s="2"/>
      <c r="C428" s="191"/>
      <c r="D428" s="2"/>
      <c r="E428" s="3"/>
      <c r="F428" s="64"/>
      <c r="H428" s="61"/>
      <c r="I428" s="61"/>
      <c r="J428" s="191"/>
      <c r="K428" s="60"/>
      <c r="L428" s="67"/>
      <c r="M428" s="191"/>
      <c r="N428" s="191"/>
      <c r="O428" s="191"/>
      <c r="P428" s="191"/>
    </row>
    <row r="429" spans="1:16" s="154" customFormat="1">
      <c r="A429" s="2"/>
      <c r="B429" s="2"/>
      <c r="C429" s="191"/>
      <c r="D429" s="2"/>
      <c r="E429" s="3"/>
      <c r="F429" s="64"/>
      <c r="H429" s="61"/>
      <c r="I429" s="61"/>
      <c r="J429" s="191"/>
      <c r="K429" s="60"/>
      <c r="L429" s="67"/>
      <c r="M429" s="191"/>
      <c r="N429" s="191"/>
      <c r="O429" s="191"/>
      <c r="P429" s="191"/>
    </row>
    <row r="430" spans="1:16" s="154" customFormat="1">
      <c r="A430" s="2"/>
      <c r="B430" s="2"/>
      <c r="C430" s="191"/>
      <c r="D430" s="2"/>
      <c r="E430" s="3"/>
      <c r="F430" s="64"/>
      <c r="H430" s="61"/>
      <c r="I430" s="61"/>
      <c r="J430" s="191"/>
      <c r="K430" s="60"/>
      <c r="L430" s="67"/>
      <c r="M430" s="191"/>
      <c r="N430" s="191"/>
      <c r="O430" s="191"/>
      <c r="P430" s="191"/>
    </row>
    <row r="431" spans="1:16" s="154" customFormat="1">
      <c r="A431" s="2"/>
      <c r="B431" s="2"/>
      <c r="C431" s="191"/>
      <c r="D431" s="2"/>
      <c r="E431" s="3"/>
      <c r="F431" s="64"/>
      <c r="H431" s="61"/>
      <c r="I431" s="61"/>
      <c r="J431" s="191"/>
      <c r="K431" s="60"/>
      <c r="L431" s="67"/>
      <c r="M431" s="191"/>
      <c r="N431" s="191"/>
      <c r="O431" s="191"/>
      <c r="P431" s="191"/>
    </row>
    <row r="432" spans="1:16" s="154" customFormat="1">
      <c r="A432" s="2"/>
      <c r="B432" s="2"/>
      <c r="C432" s="191"/>
      <c r="D432" s="2"/>
      <c r="E432" s="3"/>
      <c r="F432" s="64"/>
      <c r="H432" s="61"/>
      <c r="I432" s="61"/>
      <c r="J432" s="191"/>
      <c r="K432" s="60"/>
      <c r="L432" s="67"/>
      <c r="M432" s="191"/>
      <c r="N432" s="191"/>
      <c r="O432" s="191"/>
      <c r="P432" s="191"/>
    </row>
    <row r="433" spans="1:16" s="154" customFormat="1">
      <c r="A433" s="2"/>
      <c r="B433" s="2"/>
      <c r="C433" s="191"/>
      <c r="D433" s="2"/>
      <c r="E433" s="3"/>
      <c r="F433" s="64"/>
      <c r="H433" s="61"/>
      <c r="I433" s="61"/>
      <c r="J433" s="191"/>
      <c r="K433" s="60"/>
      <c r="L433" s="67"/>
      <c r="M433" s="191"/>
      <c r="N433" s="191"/>
      <c r="O433" s="191"/>
      <c r="P433" s="191"/>
    </row>
    <row r="434" spans="1:16" s="154" customFormat="1">
      <c r="A434" s="2"/>
      <c r="B434" s="2"/>
      <c r="C434" s="191"/>
      <c r="D434" s="2"/>
      <c r="E434" s="3"/>
      <c r="F434" s="64"/>
      <c r="H434" s="61"/>
      <c r="I434" s="61"/>
      <c r="J434" s="191"/>
      <c r="K434" s="60"/>
      <c r="L434" s="67"/>
      <c r="M434" s="191"/>
      <c r="N434" s="191"/>
      <c r="O434" s="191"/>
      <c r="P434" s="191"/>
    </row>
    <row r="435" spans="1:16" s="154" customFormat="1">
      <c r="A435" s="2"/>
      <c r="B435" s="2"/>
      <c r="C435" s="191"/>
      <c r="D435" s="2"/>
      <c r="E435" s="3"/>
      <c r="F435" s="64"/>
      <c r="H435" s="61"/>
      <c r="I435" s="61"/>
      <c r="J435" s="191"/>
      <c r="K435" s="60"/>
      <c r="L435" s="67"/>
      <c r="M435" s="191"/>
      <c r="N435" s="191"/>
      <c r="O435" s="191"/>
      <c r="P435" s="191"/>
    </row>
    <row r="436" spans="1:16" s="154" customFormat="1">
      <c r="A436" s="2"/>
      <c r="B436" s="2"/>
      <c r="C436" s="191"/>
      <c r="D436" s="2"/>
      <c r="E436" s="3"/>
      <c r="F436" s="64"/>
      <c r="H436" s="61"/>
      <c r="I436" s="61"/>
      <c r="J436" s="191"/>
      <c r="K436" s="60"/>
      <c r="L436" s="67"/>
      <c r="M436" s="191"/>
      <c r="N436" s="191"/>
      <c r="O436" s="191"/>
      <c r="P436" s="191"/>
    </row>
    <row r="437" spans="1:16" s="154" customFormat="1">
      <c r="A437" s="2"/>
      <c r="B437" s="2"/>
      <c r="C437" s="191"/>
      <c r="D437" s="2"/>
      <c r="E437" s="3"/>
      <c r="F437" s="64"/>
      <c r="H437" s="61"/>
      <c r="I437" s="61"/>
      <c r="J437" s="191"/>
      <c r="K437" s="60"/>
      <c r="L437" s="67"/>
      <c r="M437" s="191"/>
      <c r="N437" s="191"/>
      <c r="O437" s="191"/>
      <c r="P437" s="191"/>
    </row>
    <row r="438" spans="1:16" s="154" customFormat="1">
      <c r="A438" s="191"/>
      <c r="B438" s="191"/>
      <c r="C438" s="191"/>
      <c r="D438" s="2"/>
      <c r="E438" s="3"/>
      <c r="F438" s="64"/>
      <c r="H438" s="61"/>
      <c r="I438" s="61"/>
      <c r="J438" s="191"/>
      <c r="K438" s="60"/>
      <c r="L438" s="67"/>
      <c r="M438" s="191"/>
      <c r="N438" s="191"/>
      <c r="O438" s="191"/>
      <c r="P438" s="191"/>
    </row>
    <row r="439" spans="1:16" s="154" customFormat="1">
      <c r="A439" s="191"/>
      <c r="B439" s="191"/>
      <c r="C439" s="191"/>
      <c r="D439" s="2"/>
      <c r="E439" s="3"/>
      <c r="F439" s="64"/>
      <c r="H439" s="61"/>
      <c r="I439" s="61"/>
      <c r="J439" s="191"/>
      <c r="K439" s="60"/>
      <c r="L439" s="67"/>
      <c r="M439" s="191"/>
      <c r="N439" s="191"/>
      <c r="O439" s="191"/>
      <c r="P439" s="191"/>
    </row>
    <row r="440" spans="1:16" s="154" customFormat="1">
      <c r="A440" s="191"/>
      <c r="B440" s="191"/>
      <c r="C440" s="191"/>
      <c r="D440" s="2"/>
      <c r="E440" s="3"/>
      <c r="F440" s="64"/>
      <c r="H440" s="61"/>
      <c r="I440" s="61"/>
      <c r="J440" s="191"/>
      <c r="K440" s="60"/>
      <c r="L440" s="67"/>
      <c r="M440" s="191"/>
      <c r="N440" s="191"/>
      <c r="O440" s="191"/>
      <c r="P440" s="191"/>
    </row>
    <row r="441" spans="1:16" s="154" customFormat="1">
      <c r="A441" s="191"/>
      <c r="B441" s="191"/>
      <c r="C441" s="191"/>
      <c r="D441" s="2"/>
      <c r="E441" s="3"/>
      <c r="F441" s="64"/>
      <c r="H441" s="61"/>
      <c r="I441" s="61"/>
      <c r="J441" s="191"/>
      <c r="K441" s="60"/>
      <c r="L441" s="67"/>
      <c r="M441" s="191"/>
      <c r="N441" s="191"/>
      <c r="O441" s="191"/>
      <c r="P441" s="191"/>
    </row>
    <row r="442" spans="1:16" s="154" customFormat="1">
      <c r="A442" s="191"/>
      <c r="B442" s="191"/>
      <c r="C442" s="191"/>
      <c r="D442" s="2"/>
      <c r="E442" s="3"/>
      <c r="F442" s="64"/>
      <c r="H442" s="61"/>
      <c r="I442" s="61"/>
      <c r="J442" s="191"/>
      <c r="K442" s="60"/>
      <c r="L442" s="67"/>
      <c r="M442" s="191"/>
      <c r="N442" s="191"/>
      <c r="O442" s="191"/>
      <c r="P442" s="191"/>
    </row>
    <row r="443" spans="1:16" s="154" customFormat="1">
      <c r="A443" s="191"/>
      <c r="B443" s="191"/>
      <c r="C443" s="191"/>
      <c r="D443" s="2"/>
      <c r="E443" s="3"/>
      <c r="F443" s="64"/>
      <c r="H443" s="61"/>
      <c r="I443" s="61"/>
      <c r="J443" s="191"/>
      <c r="K443" s="60"/>
      <c r="L443" s="67"/>
      <c r="M443" s="191"/>
      <c r="N443" s="191"/>
      <c r="O443" s="191"/>
      <c r="P443" s="191"/>
    </row>
    <row r="444" spans="1:16" s="154" customFormat="1">
      <c r="A444" s="191"/>
      <c r="B444" s="191"/>
      <c r="C444" s="191"/>
      <c r="D444" s="2"/>
      <c r="E444" s="3"/>
      <c r="F444" s="64"/>
      <c r="H444" s="61"/>
      <c r="I444" s="61"/>
      <c r="J444" s="191"/>
      <c r="K444" s="60"/>
      <c r="L444" s="67"/>
      <c r="M444" s="191"/>
      <c r="N444" s="191"/>
      <c r="O444" s="191"/>
      <c r="P444" s="191"/>
    </row>
    <row r="445" spans="1:16" s="154" customFormat="1">
      <c r="A445" s="191"/>
      <c r="B445" s="191"/>
      <c r="C445" s="191"/>
      <c r="D445" s="2"/>
      <c r="E445" s="3"/>
      <c r="F445" s="64"/>
      <c r="H445" s="61"/>
      <c r="I445" s="61"/>
      <c r="J445" s="191"/>
      <c r="K445" s="60"/>
      <c r="L445" s="67"/>
      <c r="M445" s="191"/>
      <c r="N445" s="191"/>
      <c r="O445" s="191"/>
      <c r="P445" s="191"/>
    </row>
    <row r="446" spans="1:16" s="154" customFormat="1">
      <c r="A446" s="191"/>
      <c r="B446" s="191"/>
      <c r="C446" s="191"/>
      <c r="D446" s="2"/>
      <c r="E446" s="3"/>
      <c r="F446" s="64"/>
      <c r="H446" s="61"/>
      <c r="I446" s="61"/>
      <c r="J446" s="191"/>
      <c r="K446" s="60"/>
      <c r="L446" s="67"/>
      <c r="M446" s="191"/>
      <c r="N446" s="191"/>
      <c r="O446" s="191"/>
      <c r="P446" s="191"/>
    </row>
    <row r="447" spans="1:16" s="154" customFormat="1">
      <c r="A447" s="191"/>
      <c r="B447" s="191"/>
      <c r="C447" s="191"/>
      <c r="D447" s="2"/>
      <c r="E447" s="3"/>
      <c r="F447" s="64"/>
      <c r="H447" s="61"/>
      <c r="I447" s="61"/>
      <c r="J447" s="191"/>
      <c r="K447" s="60"/>
      <c r="L447" s="67"/>
      <c r="M447" s="191"/>
      <c r="N447" s="191"/>
      <c r="O447" s="191"/>
      <c r="P447" s="191"/>
    </row>
    <row r="448" spans="1:16" s="154" customFormat="1">
      <c r="A448" s="191"/>
      <c r="B448" s="191"/>
      <c r="C448" s="191"/>
      <c r="D448" s="2"/>
      <c r="E448" s="3"/>
      <c r="F448" s="64"/>
      <c r="H448" s="61"/>
      <c r="I448" s="61"/>
      <c r="J448" s="191"/>
      <c r="K448" s="60"/>
      <c r="L448" s="67"/>
      <c r="M448" s="191"/>
      <c r="N448" s="191"/>
      <c r="O448" s="191"/>
      <c r="P448" s="191"/>
    </row>
    <row r="449" spans="1:16" s="154" customFormat="1">
      <c r="A449" s="191"/>
      <c r="B449" s="191"/>
      <c r="C449" s="191"/>
      <c r="D449" s="2"/>
      <c r="E449" s="3"/>
      <c r="F449" s="64"/>
      <c r="H449" s="61"/>
      <c r="I449" s="61"/>
      <c r="J449" s="191"/>
      <c r="K449" s="60"/>
      <c r="L449" s="67"/>
      <c r="M449" s="191"/>
      <c r="N449" s="191"/>
      <c r="O449" s="191"/>
      <c r="P449" s="191"/>
    </row>
    <row r="450" spans="1:16" s="154" customFormat="1">
      <c r="A450" s="191"/>
      <c r="B450" s="191"/>
      <c r="C450" s="191"/>
      <c r="D450" s="2"/>
      <c r="E450" s="3"/>
      <c r="F450" s="64"/>
      <c r="H450" s="61"/>
      <c r="I450" s="61"/>
      <c r="J450" s="191"/>
      <c r="K450" s="60"/>
      <c r="L450" s="67"/>
      <c r="M450" s="191"/>
      <c r="N450" s="191"/>
      <c r="O450" s="191"/>
      <c r="P450" s="191"/>
    </row>
    <row r="451" spans="1:16" s="154" customFormat="1">
      <c r="A451" s="191"/>
      <c r="B451" s="191"/>
      <c r="C451" s="191"/>
      <c r="D451" s="2"/>
      <c r="E451" s="3"/>
      <c r="F451" s="64"/>
      <c r="H451" s="61"/>
      <c r="I451" s="61"/>
      <c r="J451" s="191"/>
      <c r="K451" s="60"/>
      <c r="L451" s="67"/>
      <c r="M451" s="191"/>
      <c r="N451" s="191"/>
      <c r="O451" s="191"/>
      <c r="P451" s="191"/>
    </row>
    <row r="452" spans="1:16" s="154" customFormat="1">
      <c r="A452" s="191"/>
      <c r="B452" s="191"/>
      <c r="C452" s="191"/>
      <c r="D452" s="2"/>
      <c r="E452" s="3"/>
      <c r="F452" s="64"/>
      <c r="H452" s="61"/>
      <c r="I452" s="61"/>
      <c r="J452" s="191"/>
      <c r="K452" s="60"/>
      <c r="L452" s="67"/>
      <c r="M452" s="191"/>
      <c r="N452" s="191"/>
      <c r="O452" s="191"/>
      <c r="P452" s="191"/>
    </row>
    <row r="453" spans="1:16" s="154" customFormat="1">
      <c r="A453" s="191"/>
      <c r="B453" s="191"/>
      <c r="C453" s="191"/>
      <c r="D453" s="2"/>
      <c r="E453" s="3"/>
      <c r="F453" s="64"/>
      <c r="H453" s="61"/>
      <c r="I453" s="61"/>
      <c r="J453" s="191"/>
      <c r="K453" s="60"/>
      <c r="L453" s="67"/>
      <c r="M453" s="191"/>
      <c r="N453" s="191"/>
      <c r="O453" s="191"/>
      <c r="P453" s="191"/>
    </row>
    <row r="454" spans="1:16" s="154" customFormat="1">
      <c r="A454" s="191"/>
      <c r="B454" s="191"/>
      <c r="C454" s="191"/>
      <c r="D454" s="2"/>
      <c r="E454" s="3"/>
      <c r="F454" s="64"/>
      <c r="H454" s="61"/>
      <c r="I454" s="61"/>
      <c r="J454" s="191"/>
      <c r="K454" s="60"/>
      <c r="L454" s="67"/>
      <c r="M454" s="191"/>
      <c r="N454" s="191"/>
      <c r="O454" s="191"/>
      <c r="P454" s="191"/>
    </row>
    <row r="455" spans="1:16" s="154" customFormat="1">
      <c r="A455" s="191"/>
      <c r="B455" s="191"/>
      <c r="C455" s="191"/>
      <c r="D455" s="2"/>
      <c r="E455" s="3"/>
      <c r="F455" s="64"/>
      <c r="H455" s="61"/>
      <c r="I455" s="61"/>
      <c r="J455" s="191"/>
      <c r="K455" s="60"/>
      <c r="L455" s="67"/>
      <c r="M455" s="191"/>
      <c r="N455" s="191"/>
      <c r="O455" s="191"/>
      <c r="P455" s="191"/>
    </row>
    <row r="456" spans="1:16" s="154" customFormat="1">
      <c r="A456" s="191"/>
      <c r="B456" s="191"/>
      <c r="C456" s="191"/>
      <c r="D456" s="2"/>
      <c r="E456" s="3"/>
      <c r="F456" s="64"/>
      <c r="H456" s="61"/>
      <c r="I456" s="61"/>
      <c r="J456" s="191"/>
      <c r="K456" s="60"/>
      <c r="L456" s="67"/>
      <c r="M456" s="191"/>
      <c r="N456" s="191"/>
      <c r="O456" s="191"/>
      <c r="P456" s="191"/>
    </row>
    <row r="457" spans="1:16" s="154" customFormat="1">
      <c r="A457" s="191"/>
      <c r="B457" s="191"/>
      <c r="C457" s="191"/>
      <c r="D457" s="2"/>
      <c r="E457" s="3"/>
      <c r="F457" s="64"/>
      <c r="H457" s="61"/>
      <c r="I457" s="61"/>
      <c r="J457" s="191"/>
      <c r="K457" s="60"/>
      <c r="L457" s="67"/>
      <c r="M457" s="191"/>
      <c r="N457" s="191"/>
      <c r="O457" s="191"/>
      <c r="P457" s="191"/>
    </row>
    <row r="458" spans="1:16" s="154" customFormat="1">
      <c r="A458" s="191"/>
      <c r="B458" s="191"/>
      <c r="C458" s="191"/>
      <c r="D458" s="2"/>
      <c r="E458" s="3"/>
      <c r="F458" s="64"/>
      <c r="H458" s="61"/>
      <c r="I458" s="61"/>
      <c r="J458" s="191"/>
      <c r="K458" s="60"/>
      <c r="L458" s="67"/>
      <c r="M458" s="191"/>
      <c r="N458" s="191"/>
      <c r="O458" s="191"/>
      <c r="P458" s="191"/>
    </row>
    <row r="459" spans="1:16" s="154" customFormat="1">
      <c r="A459" s="191"/>
      <c r="B459" s="191"/>
      <c r="C459" s="191"/>
      <c r="D459" s="2"/>
      <c r="E459" s="3"/>
      <c r="F459" s="64"/>
      <c r="H459" s="61"/>
      <c r="I459" s="61"/>
      <c r="J459" s="191"/>
      <c r="K459" s="60"/>
      <c r="L459" s="67"/>
      <c r="M459" s="191"/>
      <c r="N459" s="191"/>
      <c r="O459" s="191"/>
      <c r="P459" s="191"/>
    </row>
    <row r="460" spans="1:16" s="154" customFormat="1">
      <c r="A460" s="191"/>
      <c r="B460" s="191"/>
      <c r="C460" s="191"/>
      <c r="D460" s="2"/>
      <c r="E460" s="3"/>
      <c r="F460" s="64"/>
      <c r="H460" s="61"/>
      <c r="I460" s="61"/>
      <c r="J460" s="191"/>
      <c r="K460" s="60"/>
      <c r="L460" s="67"/>
      <c r="M460" s="191"/>
      <c r="N460" s="191"/>
      <c r="O460" s="191"/>
      <c r="P460" s="191"/>
    </row>
    <row r="461" spans="1:16" s="154" customFormat="1">
      <c r="A461" s="191"/>
      <c r="B461" s="191"/>
      <c r="C461" s="191"/>
      <c r="D461" s="2"/>
      <c r="E461" s="3"/>
      <c r="F461" s="64"/>
      <c r="H461" s="61"/>
      <c r="I461" s="61"/>
      <c r="J461" s="191"/>
      <c r="K461" s="60"/>
      <c r="L461" s="67"/>
      <c r="M461" s="191"/>
      <c r="N461" s="191"/>
      <c r="O461" s="191"/>
      <c r="P461" s="191"/>
    </row>
    <row r="462" spans="1:16" s="154" customFormat="1">
      <c r="A462" s="191"/>
      <c r="B462" s="191"/>
      <c r="C462" s="191"/>
      <c r="D462" s="2"/>
      <c r="E462" s="3"/>
      <c r="F462" s="64"/>
      <c r="H462" s="61"/>
      <c r="I462" s="61"/>
      <c r="J462" s="191"/>
      <c r="K462" s="60"/>
      <c r="L462" s="67"/>
      <c r="M462" s="191"/>
      <c r="N462" s="191"/>
      <c r="O462" s="191"/>
      <c r="P462" s="191"/>
    </row>
    <row r="463" spans="1:16" s="154" customFormat="1">
      <c r="A463" s="191"/>
      <c r="B463" s="191"/>
      <c r="C463" s="191"/>
      <c r="D463" s="2"/>
      <c r="E463" s="3"/>
      <c r="F463" s="64"/>
      <c r="H463" s="61"/>
      <c r="I463" s="61"/>
      <c r="J463" s="191"/>
      <c r="K463" s="60"/>
      <c r="L463" s="67"/>
      <c r="M463" s="191"/>
      <c r="N463" s="191"/>
      <c r="O463" s="191"/>
      <c r="P463" s="191"/>
    </row>
    <row r="464" spans="1:16" s="154" customFormat="1">
      <c r="A464" s="191"/>
      <c r="B464" s="191"/>
      <c r="C464" s="191"/>
      <c r="D464" s="2"/>
      <c r="E464" s="3"/>
      <c r="F464" s="64"/>
      <c r="H464" s="61"/>
      <c r="I464" s="61"/>
      <c r="J464" s="191"/>
      <c r="K464" s="60"/>
      <c r="L464" s="67"/>
      <c r="M464" s="191"/>
      <c r="N464" s="191"/>
      <c r="O464" s="191"/>
      <c r="P464" s="191"/>
    </row>
    <row r="465" spans="1:16" s="154" customFormat="1">
      <c r="A465" s="191"/>
      <c r="B465" s="191"/>
      <c r="C465" s="191"/>
      <c r="D465" s="2"/>
      <c r="E465" s="3"/>
      <c r="F465" s="64"/>
      <c r="H465" s="61"/>
      <c r="I465" s="61"/>
      <c r="J465" s="191"/>
      <c r="K465" s="60"/>
      <c r="L465" s="67"/>
      <c r="M465" s="191"/>
      <c r="N465" s="191"/>
      <c r="O465" s="191"/>
      <c r="P465" s="191"/>
    </row>
    <row r="466" spans="1:16" s="154" customFormat="1">
      <c r="A466" s="191"/>
      <c r="B466" s="191"/>
      <c r="C466" s="191"/>
      <c r="D466" s="2"/>
      <c r="E466" s="3"/>
      <c r="F466" s="64"/>
      <c r="H466" s="61"/>
      <c r="I466" s="61"/>
      <c r="J466" s="191"/>
      <c r="K466" s="60"/>
      <c r="L466" s="67"/>
      <c r="M466" s="191"/>
      <c r="N466" s="191"/>
      <c r="O466" s="191"/>
      <c r="P466" s="191"/>
    </row>
    <row r="467" spans="1:16" s="154" customFormat="1">
      <c r="A467" s="191"/>
      <c r="B467" s="191"/>
      <c r="C467" s="191"/>
      <c r="D467" s="2"/>
      <c r="E467" s="3"/>
      <c r="F467" s="64"/>
      <c r="H467" s="61"/>
      <c r="I467" s="61"/>
      <c r="J467" s="191"/>
      <c r="K467" s="60"/>
      <c r="L467" s="67"/>
      <c r="M467" s="191"/>
      <c r="N467" s="191"/>
      <c r="O467" s="191"/>
      <c r="P467" s="191"/>
    </row>
    <row r="468" spans="1:16" s="154" customFormat="1">
      <c r="A468" s="191"/>
      <c r="B468" s="191"/>
      <c r="C468" s="191"/>
      <c r="D468" s="2"/>
      <c r="E468" s="3"/>
      <c r="F468" s="64"/>
      <c r="H468" s="61"/>
      <c r="I468" s="61"/>
      <c r="J468" s="191"/>
      <c r="K468" s="60"/>
      <c r="L468" s="67"/>
      <c r="M468" s="191"/>
      <c r="N468" s="191"/>
      <c r="O468" s="191"/>
      <c r="P468" s="191"/>
    </row>
    <row r="469" spans="1:16" s="154" customFormat="1">
      <c r="A469" s="191"/>
      <c r="B469" s="191"/>
      <c r="C469" s="191"/>
      <c r="D469" s="2"/>
      <c r="E469" s="3"/>
      <c r="F469" s="64"/>
      <c r="H469" s="61"/>
      <c r="I469" s="61"/>
      <c r="J469" s="191"/>
      <c r="K469" s="60"/>
      <c r="L469" s="67"/>
      <c r="M469" s="191"/>
      <c r="N469" s="191"/>
      <c r="O469" s="191"/>
      <c r="P469" s="191"/>
    </row>
    <row r="470" spans="1:16" s="154" customFormat="1">
      <c r="A470" s="191"/>
      <c r="B470" s="191"/>
      <c r="C470" s="191"/>
      <c r="D470" s="2"/>
      <c r="E470" s="3"/>
      <c r="F470" s="64"/>
      <c r="H470" s="61"/>
      <c r="I470" s="61"/>
      <c r="J470" s="191"/>
      <c r="K470" s="60"/>
      <c r="L470" s="67"/>
      <c r="M470" s="191"/>
      <c r="N470" s="191"/>
      <c r="O470" s="191"/>
      <c r="P470" s="191"/>
    </row>
    <row r="471" spans="1:16" s="154" customFormat="1">
      <c r="A471" s="191"/>
      <c r="B471" s="191"/>
      <c r="C471" s="191"/>
      <c r="D471" s="2"/>
      <c r="E471" s="3"/>
      <c r="F471" s="64"/>
      <c r="H471" s="61"/>
      <c r="I471" s="61"/>
      <c r="J471" s="191"/>
      <c r="K471" s="60"/>
      <c r="L471" s="67"/>
      <c r="M471" s="191"/>
      <c r="N471" s="191"/>
      <c r="O471" s="191"/>
      <c r="P471" s="191"/>
    </row>
    <row r="472" spans="1:16" s="154" customFormat="1">
      <c r="A472" s="191"/>
      <c r="B472" s="191"/>
      <c r="C472" s="191"/>
      <c r="D472" s="2"/>
      <c r="E472" s="3"/>
      <c r="F472" s="64"/>
      <c r="H472" s="61"/>
      <c r="I472" s="61"/>
      <c r="J472" s="191"/>
      <c r="K472" s="60"/>
      <c r="L472" s="67"/>
      <c r="M472" s="191"/>
      <c r="N472" s="191"/>
      <c r="O472" s="191"/>
      <c r="P472" s="191"/>
    </row>
    <row r="473" spans="1:16" s="154" customFormat="1">
      <c r="A473" s="191"/>
      <c r="B473" s="191"/>
      <c r="C473" s="191"/>
      <c r="D473" s="2"/>
      <c r="E473" s="3"/>
      <c r="F473" s="64"/>
      <c r="H473" s="61"/>
      <c r="I473" s="61"/>
      <c r="J473" s="191"/>
      <c r="K473" s="60"/>
      <c r="L473" s="67"/>
      <c r="M473" s="191"/>
      <c r="N473" s="191"/>
      <c r="O473" s="191"/>
      <c r="P473" s="191"/>
    </row>
    <row r="474" spans="1:16" s="154" customFormat="1">
      <c r="A474" s="191"/>
      <c r="B474" s="191"/>
      <c r="C474" s="191"/>
      <c r="D474" s="2"/>
      <c r="E474" s="3"/>
      <c r="F474" s="64"/>
      <c r="H474" s="61"/>
      <c r="I474" s="61"/>
      <c r="J474" s="191"/>
      <c r="K474" s="60"/>
      <c r="L474" s="67"/>
      <c r="M474" s="191"/>
      <c r="N474" s="191"/>
      <c r="O474" s="191"/>
      <c r="P474" s="191"/>
    </row>
    <row r="475" spans="1:16" s="154" customFormat="1">
      <c r="A475" s="191"/>
      <c r="B475" s="191"/>
      <c r="C475" s="191"/>
      <c r="D475" s="2"/>
      <c r="E475" s="3"/>
      <c r="F475" s="64"/>
      <c r="H475" s="61"/>
      <c r="I475" s="61"/>
      <c r="J475" s="191"/>
      <c r="K475" s="60"/>
      <c r="L475" s="67"/>
      <c r="M475" s="191"/>
      <c r="N475" s="191"/>
      <c r="O475" s="191"/>
      <c r="P475" s="191"/>
    </row>
    <row r="476" spans="1:16" s="154" customFormat="1">
      <c r="A476" s="191"/>
      <c r="B476" s="191"/>
      <c r="C476" s="191"/>
      <c r="D476" s="2"/>
      <c r="E476" s="3"/>
      <c r="F476" s="64"/>
      <c r="H476" s="61"/>
      <c r="I476" s="61"/>
      <c r="J476" s="191"/>
      <c r="K476" s="60"/>
      <c r="L476" s="67"/>
      <c r="M476" s="191"/>
      <c r="N476" s="191"/>
      <c r="O476" s="191"/>
      <c r="P476" s="191"/>
    </row>
  </sheetData>
  <sheetProtection algorithmName="SHA-512" hashValue="4QPOoKMOQ1TgBAnX+TLnFnh4CvhvIs3t84pOQ2mH3TIldZL3lXvZUl9Q5PshPbQJpuwm/e288M1crCByei5L+Q==" saltValue="Fq/XdK6Ub3Q0tQcQbTykYw==" spinCount="100000" sheet="1" objects="1" scenarios="1"/>
  <mergeCells count="17">
    <mergeCell ref="A229:C229"/>
    <mergeCell ref="A2:I2"/>
    <mergeCell ref="A3:I3"/>
    <mergeCell ref="A4:I4"/>
    <mergeCell ref="L4:N4"/>
    <mergeCell ref="A5:I5"/>
    <mergeCell ref="B162:E164"/>
    <mergeCell ref="A208:C208"/>
    <mergeCell ref="A212:C212"/>
    <mergeCell ref="A216:C216"/>
    <mergeCell ref="A220:C220"/>
    <mergeCell ref="A225:C225"/>
    <mergeCell ref="A232:C232"/>
    <mergeCell ref="A236:C236"/>
    <mergeCell ref="A240:C240"/>
    <mergeCell ref="A244:C244"/>
    <mergeCell ref="C249:E249"/>
  </mergeCells>
  <pageMargins left="0.7" right="0.7" top="0.75" bottom="0.75" header="0.3" footer="0.3"/>
  <pageSetup paperSize="9" orientation="landscape"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12</vt:i4>
      </vt:variant>
      <vt:variant>
        <vt:lpstr>Imenovani obsegi</vt:lpstr>
      </vt:variant>
      <vt:variant>
        <vt:i4>1</vt:i4>
      </vt:variant>
    </vt:vector>
  </HeadingPairs>
  <TitlesOfParts>
    <vt:vector size="13" baseType="lpstr">
      <vt:lpstr>SKUPNA REKAPITULACIJA</vt:lpstr>
      <vt:lpstr>Monitoring_splošno</vt:lpstr>
      <vt:lpstr>Skupaj odsek 1-2_Lenart</vt:lpstr>
      <vt:lpstr>Odsek 1-2_Kol_P_občina Lenart</vt:lpstr>
      <vt:lpstr>Odsek 1-2_Most D1_D2_Lenart</vt:lpstr>
      <vt:lpstr>Odsek 1-2_JR Lenart</vt:lpstr>
      <vt:lpstr>Odsek 1- 2 občina Sv Ana_Kol_P</vt:lpstr>
      <vt:lpstr>Trasa 11- Sv Ana_SKUPAJ)</vt:lpstr>
      <vt:lpstr>Trasa 11- Sv Ana_Kol_P</vt:lpstr>
      <vt:lpstr>Trasa_11_Most D5_Sv_Ana</vt:lpstr>
      <vt:lpstr>Trasa 11 - Šentilj_Kol_P</vt:lpstr>
      <vt:lpstr>JR_Trasa 11_Šentilj</vt:lpstr>
      <vt:lpstr>'Skupaj odsek 1-2_Lenart'!Tiskanje_naslovov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Anzel</dc:creator>
  <cp:lastModifiedBy>Uporabnik</cp:lastModifiedBy>
  <cp:lastPrinted>2021-09-06T04:57:36Z</cp:lastPrinted>
  <dcterms:created xsi:type="dcterms:W3CDTF">2008-01-31T13:11:25Z</dcterms:created>
  <dcterms:modified xsi:type="dcterms:W3CDTF">2022-06-15T08:48:09Z</dcterms:modified>
</cp:coreProperties>
</file>